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66925"/>
  <mc:AlternateContent xmlns:mc="http://schemas.openxmlformats.org/markup-compatibility/2006">
    <mc:Choice Requires="x15">
      <x15ac:absPath xmlns:x15ac="http://schemas.microsoft.com/office/spreadsheetml/2010/11/ac" url="C:\Users\Rrosa\Documents\RDLR\PLANIFICACIÓN DR\Planificación Los Ríos 2020\CADP\ODS\"/>
    </mc:Choice>
  </mc:AlternateContent>
  <xr:revisionPtr revIDLastSave="0" documentId="13_ncr:1_{6AA5BD09-F521-4568-AEA0-5543CB675058}" xr6:coauthVersionLast="45" xr6:coauthVersionMax="45" xr10:uidLastSave="{00000000-0000-0000-0000-000000000000}"/>
  <bookViews>
    <workbookView xWindow="-120" yWindow="-120" windowWidth="21840" windowHeight="13140" tabRatio="673" xr2:uid="{00000000-000D-0000-FFFF-FFFF00000000}"/>
  </bookViews>
  <sheets>
    <sheet name="Consolidado" sheetId="2" r:id="rId1"/>
    <sheet name="1.1.1" sheetId="25" r:id="rId2"/>
    <sheet name="1.2.1" sheetId="26" r:id="rId3"/>
    <sheet name="1.4.1" sheetId="27" r:id="rId4"/>
    <sheet name="1.4.2" sheetId="28" r:id="rId5"/>
    <sheet name="3.1.1" sheetId="24" r:id="rId6"/>
    <sheet name="3.1.2" sheetId="23" r:id="rId7"/>
    <sheet name="3.2.1" sheetId="22" r:id="rId8"/>
    <sheet name="3.2.2" sheetId="21" r:id="rId9"/>
    <sheet name="3.6.1" sheetId="3" r:id="rId10"/>
    <sheet name="3.7.2" sheetId="15" r:id="rId11"/>
    <sheet name="3.8.2.c1" sheetId="32" r:id="rId12"/>
    <sheet name="5.4.1" sheetId="12" r:id="rId13"/>
    <sheet name="5.5.2" sheetId="4" r:id="rId14"/>
    <sheet name="5.6.2 c1" sheetId="6" r:id="rId15"/>
    <sheet name="5.6.2 c2" sheetId="13" r:id="rId16"/>
    <sheet name="5.6.2 c3" sheetId="7" r:id="rId17"/>
    <sheet name="5.6.2 c4" sheetId="14" r:id="rId18"/>
    <sheet name="8.1.1" sheetId="8" r:id="rId19"/>
    <sheet name="8.2.1" sheetId="9" r:id="rId20"/>
    <sheet name="8.5.1" sheetId="10" r:id="rId21"/>
    <sheet name="8.5.2" sheetId="16" r:id="rId22"/>
    <sheet name="9.2.1" sheetId="11" r:id="rId23"/>
    <sheet name="9.2.2" sheetId="20" r:id="rId24"/>
    <sheet name="10.2.1" sheetId="31" r:id="rId25"/>
    <sheet name="11.1.1" sheetId="29" r:id="rId26"/>
    <sheet name="11.2.1" sheetId="30" r:id="rId27"/>
    <sheet name="11.6.2" sheetId="17" r:id="rId28"/>
    <sheet name="15.1.1" sheetId="18" r:id="rId29"/>
    <sheet name="16.3.1" sheetId="19" r:id="rId30"/>
  </sheets>
  <externalReferences>
    <externalReference r:id="rId31"/>
    <externalReference r:id="rId32"/>
  </externalReferences>
  <definedNames>
    <definedName name="_10016">#REF!</definedName>
    <definedName name="_10048">'[1]X_1221-07'!#REF!</definedName>
    <definedName name="_101">#REF!</definedName>
    <definedName name="_1016">#REF!</definedName>
    <definedName name="_10196">#REF!</definedName>
    <definedName name="_10228">'[1]X_1221-07'!#REF!</definedName>
    <definedName name="_10391">#REF!</definedName>
    <definedName name="_10408">'[1]X_1221-07'!#REF!</definedName>
    <definedName name="_10571">#REF!</definedName>
    <definedName name="_10588">'[1]X_1221-07'!#REF!</definedName>
    <definedName name="_1072">#REF!</definedName>
    <definedName name="_10751">#REF!</definedName>
    <definedName name="_10811">#REF!</definedName>
    <definedName name="_10931">#REF!</definedName>
    <definedName name="_10991">#REF!</definedName>
    <definedName name="_11126">#REF!</definedName>
    <definedName name="_11171">#REF!</definedName>
    <definedName name="_11306">#REF!</definedName>
    <definedName name="_11351">#REF!</definedName>
    <definedName name="_11486">#REF!</definedName>
    <definedName name="_11574">#REF!</definedName>
    <definedName name="_11666">#REF!</definedName>
    <definedName name="_11754">#REF!</definedName>
    <definedName name="_11934">#REF!</definedName>
    <definedName name="_1196">#REF!</definedName>
    <definedName name="_12114">#REF!</definedName>
    <definedName name="_1252">#REF!</definedName>
    <definedName name="_129">'[2]1221-07'!#REF!</definedName>
    <definedName name="_1376">#REF!</definedName>
    <definedName name="_1432">#REF!</definedName>
    <definedName name="_1571">#REF!</definedName>
    <definedName name="_1655">#REF!</definedName>
    <definedName name="_1751">#REF!</definedName>
    <definedName name="_1835">#REF!</definedName>
    <definedName name="_1931">#REF!</definedName>
    <definedName name="_2015">#REF!</definedName>
    <definedName name="_2111">#REF!</definedName>
    <definedName name="_2195">#REF!</definedName>
    <definedName name="_2306">#REF!</definedName>
    <definedName name="_2418">#REF!</definedName>
    <definedName name="_2486">#REF!</definedName>
    <definedName name="_2598">#REF!</definedName>
    <definedName name="_2666">#REF!</definedName>
    <definedName name="_2778">#REF!</definedName>
    <definedName name="_281">#REF!</definedName>
    <definedName name="_2846">#REF!</definedName>
    <definedName name="_2958">#REF!</definedName>
    <definedName name="_3041">#REF!</definedName>
    <definedName name="_309">'[2]1221-07'!#REF!</definedName>
    <definedName name="_3181">#REF!</definedName>
    <definedName name="_3221">#REF!</definedName>
    <definedName name="_3361">#REF!</definedName>
    <definedName name="_3401">#REF!</definedName>
    <definedName name="_3541">#REF!</definedName>
    <definedName name="_3581">#REF!</definedName>
    <definedName name="_3721">#REF!</definedName>
    <definedName name="_3776">#REF!</definedName>
    <definedName name="_3944">#REF!</definedName>
    <definedName name="_3956">#REF!</definedName>
    <definedName name="_4124">#REF!</definedName>
    <definedName name="_4136">#REF!</definedName>
    <definedName name="_4304">#REF!</definedName>
    <definedName name="_4316">#REF!</definedName>
    <definedName name="_4484">#REF!</definedName>
    <definedName name="_4511">#REF!</definedName>
    <definedName name="_461">#REF!</definedName>
    <definedName name="_4691">#REF!</definedName>
    <definedName name="_4707">#REF!</definedName>
    <definedName name="_4871">#REF!</definedName>
    <definedName name="_4887">#REF!</definedName>
    <definedName name="_489">'[2]1221-07'!#REF!</definedName>
    <definedName name="_5051">#REF!</definedName>
    <definedName name="_5067">#REF!</definedName>
    <definedName name="_5246">#REF!</definedName>
    <definedName name="_5247">#REF!</definedName>
    <definedName name="_5426">#REF!</definedName>
    <definedName name="_5470">#REF!</definedName>
    <definedName name="_5606">#REF!</definedName>
    <definedName name="_5650">#REF!</definedName>
    <definedName name="_5786">#REF!</definedName>
    <definedName name="_5830">#REF!</definedName>
    <definedName name="_5981">#REF!</definedName>
    <definedName name="_6010">#REF!</definedName>
    <definedName name="_6161">#REF!</definedName>
    <definedName name="_6233">#REF!</definedName>
    <definedName name="_6341">#REF!</definedName>
    <definedName name="_641">#REF!</definedName>
    <definedName name="_6413">#REF!</definedName>
    <definedName name="_6521">#REF!</definedName>
    <definedName name="_6593">#REF!</definedName>
    <definedName name="_669">'[2]1221-07'!#REF!</definedName>
    <definedName name="_6716">#REF!</definedName>
    <definedName name="_6773">#REF!</definedName>
    <definedName name="_6896">#REF!</definedName>
    <definedName name="_6996">'[1]VII_1221-07'!#REF!</definedName>
    <definedName name="_7076">#REF!</definedName>
    <definedName name="_7176">'[1]VII_1221-07'!#REF!</definedName>
    <definedName name="_7256">#REF!</definedName>
    <definedName name="_7356">'[1]VII_1221-07'!#REF!</definedName>
    <definedName name="_7451">#REF!</definedName>
    <definedName name="_7536">'[1]VII_1221-07'!#REF!</definedName>
    <definedName name="_7631">#REF!</definedName>
    <definedName name="_7759">'[1]VIII_1221-07'!#REF!</definedName>
    <definedName name="_7811">#REF!</definedName>
    <definedName name="_7939">'[1]VIII_1221-07'!#REF!</definedName>
    <definedName name="_7991">#REF!</definedName>
    <definedName name="_8119">'[1]VIII_1221-07'!#REF!</definedName>
    <definedName name="_8186">#REF!</definedName>
    <definedName name="_8299">'[1]VIII_1221-07'!#REF!</definedName>
    <definedName name="_836">#REF!</definedName>
    <definedName name="_8366">#REF!</definedName>
    <definedName name="_8522">'[1]IX_1221-07'!#REF!</definedName>
    <definedName name="_8546">#REF!</definedName>
    <definedName name="_8702">'[1]IX_1221-07'!#REF!</definedName>
    <definedName name="_8726">#REF!</definedName>
    <definedName name="_8882">'[1]IX_1221-07'!#REF!</definedName>
    <definedName name="_892">#REF!</definedName>
    <definedName name="_8921">#REF!</definedName>
    <definedName name="_9062">'[1]IX_1221-07'!#REF!</definedName>
    <definedName name="_9101">#REF!</definedName>
    <definedName name="_9281">#REF!</definedName>
    <definedName name="_9285">'[1]XIV_1221-07'!#REF!</definedName>
    <definedName name="_9461">#REF!</definedName>
    <definedName name="_9465">'[1]XIV_1221-07'!#REF!</definedName>
    <definedName name="_9645">'[1]XIV_1221-07'!#REF!</definedName>
    <definedName name="_9656">#REF!</definedName>
    <definedName name="_9825">'[1]XIV_1221-07'!#REF!</definedName>
    <definedName name="_9836">#REF!</definedName>
    <definedName name="_xlnm._FilterDatabase" localSheetId="12" hidden="1">'5.4.1'!$A$3:$T$23</definedName>
    <definedName name="_xlnm._FilterDatabase" localSheetId="0" hidden="1">Consolidado!$A$4:$D$33</definedName>
    <definedName name="Tabla_6__Proporción_de_horas_destinadas_al_Trabajo_en_la_ocupación__traslados_asociados_y_trabajo_no_remunerado_según_quintil_de_ingreso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9" l="1"/>
  <c r="E7" i="16"/>
  <c r="F7" i="16"/>
  <c r="D6" i="20" l="1"/>
  <c r="D7" i="20"/>
  <c r="D8" i="20"/>
  <c r="D9" i="20"/>
  <c r="D10" i="20"/>
  <c r="D11" i="20"/>
  <c r="D5" i="20"/>
  <c r="B4" i="11" l="1"/>
  <c r="D19" i="3"/>
  <c r="D6" i="23"/>
  <c r="B7" i="4" l="1"/>
  <c r="B8" i="4"/>
  <c r="B9" i="4"/>
  <c r="B10" i="4"/>
  <c r="B11" i="4"/>
  <c r="B12" i="4"/>
  <c r="B13" i="4"/>
  <c r="B14" i="4"/>
  <c r="B6" i="4"/>
  <c r="D8" i="23" l="1"/>
  <c r="D9" i="23"/>
  <c r="D10" i="23"/>
  <c r="D11" i="23"/>
  <c r="D12" i="23"/>
  <c r="D7" i="23"/>
  <c r="D13" i="23"/>
  <c r="D12" i="22" l="1"/>
  <c r="D11" i="22"/>
  <c r="D10" i="22"/>
  <c r="D9" i="22"/>
  <c r="D8" i="22"/>
  <c r="D7" i="22"/>
  <c r="D6" i="22"/>
  <c r="D5" i="22"/>
  <c r="D6" i="21"/>
  <c r="D7" i="21"/>
  <c r="D8" i="21"/>
  <c r="D9" i="21"/>
  <c r="D10" i="21"/>
  <c r="D11" i="21"/>
  <c r="D12" i="21"/>
  <c r="D5" i="21"/>
  <c r="D10" i="18" l="1"/>
  <c r="D16" i="18"/>
  <c r="E16" i="18"/>
  <c r="E4" i="18"/>
  <c r="E15" i="18"/>
  <c r="D15" i="18"/>
  <c r="E14" i="18"/>
  <c r="D14" i="18"/>
  <c r="E13" i="18"/>
  <c r="D13" i="18"/>
  <c r="E12" i="18"/>
  <c r="D12" i="18"/>
  <c r="E11" i="18"/>
  <c r="D11" i="18"/>
  <c r="E10" i="18"/>
  <c r="E9" i="18"/>
  <c r="D9" i="18"/>
  <c r="E8" i="18"/>
  <c r="D8" i="18"/>
  <c r="E7" i="18"/>
  <c r="D7" i="18"/>
  <c r="E6" i="18"/>
  <c r="D6" i="18"/>
  <c r="E5" i="18"/>
  <c r="D5" i="18"/>
  <c r="D4" i="18"/>
  <c r="F16" i="16" l="1"/>
  <c r="F15" i="16"/>
  <c r="F14" i="16"/>
  <c r="F17" i="16"/>
  <c r="E17" i="16"/>
  <c r="E16" i="16"/>
  <c r="E15" i="16"/>
  <c r="E14" i="16"/>
  <c r="E9" i="16"/>
  <c r="E8" i="16"/>
  <c r="F8" i="16"/>
  <c r="F9" i="16"/>
  <c r="D11" i="15"/>
  <c r="D10" i="15"/>
  <c r="D9" i="15"/>
  <c r="D8" i="15"/>
  <c r="D7" i="15"/>
  <c r="H12" i="14" l="1"/>
  <c r="G12" i="14"/>
  <c r="C12" i="14"/>
  <c r="F12" i="14" s="1"/>
  <c r="H11" i="14"/>
  <c r="G11" i="14"/>
  <c r="C11" i="14"/>
  <c r="F11" i="14" s="1"/>
  <c r="H10" i="14"/>
  <c r="G10" i="14"/>
  <c r="C10" i="14"/>
  <c r="F10" i="14" s="1"/>
  <c r="H9" i="14"/>
  <c r="G9" i="14"/>
  <c r="C9" i="14"/>
  <c r="F9" i="14" s="1"/>
  <c r="H8" i="14"/>
  <c r="G8" i="14"/>
  <c r="C8" i="14"/>
  <c r="F8" i="14" s="1"/>
  <c r="G11" i="13"/>
  <c r="H11" i="13"/>
  <c r="H12" i="13"/>
  <c r="G12" i="13"/>
  <c r="C12" i="13"/>
  <c r="F12" i="13" s="1"/>
  <c r="C11" i="13"/>
  <c r="F11" i="13" s="1"/>
  <c r="F10" i="13"/>
  <c r="H10" i="13"/>
  <c r="G10" i="13"/>
  <c r="C10" i="13"/>
  <c r="H9" i="13"/>
  <c r="G9" i="13"/>
  <c r="C9" i="13"/>
  <c r="F9" i="13" s="1"/>
  <c r="H8" i="13"/>
  <c r="G8" i="13"/>
  <c r="C8" i="13"/>
  <c r="F8" i="13" s="1"/>
  <c r="B14" i="11"/>
  <c r="B5" i="11" l="1"/>
  <c r="B6" i="11"/>
  <c r="B7" i="11"/>
  <c r="B8" i="11"/>
  <c r="B9" i="11"/>
  <c r="B10" i="11"/>
  <c r="B11" i="11"/>
  <c r="B12" i="11"/>
  <c r="B13" i="11"/>
  <c r="B12" i="9" l="1"/>
  <c r="B11" i="9"/>
  <c r="B10" i="9"/>
  <c r="B9" i="9"/>
  <c r="B8" i="9"/>
  <c r="B7" i="9"/>
  <c r="B6" i="9"/>
  <c r="B14" i="8"/>
  <c r="B6" i="8"/>
  <c r="B7" i="8"/>
  <c r="B8" i="8"/>
  <c r="B9" i="8"/>
  <c r="B10" i="8"/>
  <c r="B11" i="8"/>
  <c r="B12" i="8"/>
  <c r="B13" i="8"/>
  <c r="B5" i="8"/>
  <c r="F12" i="7" l="1"/>
  <c r="H12" i="7"/>
  <c r="G12" i="7"/>
  <c r="H11" i="7"/>
  <c r="G11" i="7"/>
  <c r="C11" i="7"/>
  <c r="F11" i="7" s="1"/>
  <c r="H10" i="7"/>
  <c r="G10" i="7"/>
  <c r="C10" i="7"/>
  <c r="F10" i="7" s="1"/>
  <c r="H9" i="7"/>
  <c r="G9" i="7"/>
  <c r="C9" i="7"/>
  <c r="F9" i="7" s="1"/>
  <c r="H8" i="7"/>
  <c r="G8" i="7"/>
  <c r="C8" i="7"/>
  <c r="F8" i="7" s="1"/>
  <c r="H12" i="6" l="1"/>
  <c r="G12" i="6"/>
  <c r="C12" i="6"/>
  <c r="F12" i="6" s="1"/>
  <c r="H11" i="6"/>
  <c r="G11" i="6"/>
  <c r="C11" i="6"/>
  <c r="F11" i="6" s="1"/>
  <c r="H10" i="6"/>
  <c r="G10" i="6"/>
  <c r="C10" i="6"/>
  <c r="F10" i="6" s="1"/>
  <c r="H9" i="6"/>
  <c r="G9" i="6"/>
  <c r="C9" i="6"/>
  <c r="F9" i="6" s="1"/>
  <c r="H8" i="6"/>
  <c r="G8" i="6"/>
  <c r="C8" i="6"/>
  <c r="F8" i="6" s="1"/>
  <c r="E20" i="3" l="1"/>
  <c r="B20" i="3" s="1"/>
  <c r="D20" i="3"/>
  <c r="C20" i="3"/>
  <c r="E19" i="3"/>
  <c r="C19" i="3"/>
  <c r="B19" i="3"/>
  <c r="E18" i="3"/>
  <c r="B18" i="3" s="1"/>
  <c r="D18" i="3"/>
  <c r="C18" i="3"/>
  <c r="E17" i="3"/>
  <c r="D17" i="3"/>
  <c r="C17" i="3"/>
  <c r="B17" i="3"/>
  <c r="E16" i="3"/>
  <c r="B16" i="3" s="1"/>
  <c r="D16" i="3"/>
  <c r="C16" i="3"/>
  <c r="E15" i="3"/>
  <c r="D15" i="3"/>
  <c r="C15" i="3"/>
  <c r="B15" i="3"/>
  <c r="E14" i="3"/>
  <c r="B14" i="3" s="1"/>
  <c r="D14" i="3"/>
  <c r="C14" i="3"/>
  <c r="E13" i="3"/>
  <c r="B13" i="3" s="1"/>
  <c r="D13" i="3"/>
  <c r="C13" i="3"/>
  <c r="E12" i="3"/>
  <c r="B12" i="3" s="1"/>
  <c r="D12" i="3"/>
  <c r="C12" i="3"/>
  <c r="E11" i="3"/>
  <c r="B11" i="3" s="1"/>
  <c r="D11" i="3"/>
  <c r="C11" i="3"/>
  <c r="E10" i="3"/>
  <c r="B10" i="3" s="1"/>
  <c r="D10" i="3"/>
  <c r="C10" i="3"/>
  <c r="E9" i="3"/>
  <c r="B9" i="3" s="1"/>
  <c r="D9" i="3"/>
  <c r="C9" i="3"/>
  <c r="E8" i="3"/>
  <c r="B8" i="3" s="1"/>
  <c r="D8" i="3"/>
  <c r="C8" i="3"/>
  <c r="E7" i="3"/>
  <c r="D7" i="3"/>
  <c r="C7" i="3"/>
  <c r="B7" i="3"/>
  <c r="E6" i="3"/>
  <c r="B6" i="3" s="1"/>
  <c r="D6" i="3"/>
  <c r="C6" i="3"/>
</calcChain>
</file>

<file path=xl/sharedStrings.xml><?xml version="1.0" encoding="utf-8"?>
<sst xmlns="http://schemas.openxmlformats.org/spreadsheetml/2006/main" count="508" uniqueCount="235">
  <si>
    <t>OBJETIVO</t>
  </si>
  <si>
    <t>Indicador</t>
  </si>
  <si>
    <t>Descripción del Indicador</t>
  </si>
  <si>
    <t>Comisión</t>
  </si>
  <si>
    <t>Objetivo 1: Fin de la pobreza</t>
  </si>
  <si>
    <t>1.1.1 Proporción de la población que vive por debajo del umbral internacional de la pobreza</t>
  </si>
  <si>
    <t>Social</t>
  </si>
  <si>
    <t>1.2.1 Proporción de la población que vive por debajo del umbral nacional de pobreza</t>
  </si>
  <si>
    <t>1.4.1 Proporción de la población que vive en hogares con acceso a servicios básicos</t>
  </si>
  <si>
    <t>1.4.2 Proporción del total de la población adulta con derechos seguros de tenencia de la tierra que posee documentación reconocida legalmente al respecto y considera seguros sus derechos</t>
  </si>
  <si>
    <t>Económica</t>
  </si>
  <si>
    <t>Objetivo 3: Salud y bienestar</t>
  </si>
  <si>
    <t>3.1.1 Tasa de mortalidad materna</t>
  </si>
  <si>
    <t>3.1.2 Proporción de partos atendidos por personal sanitario especializado</t>
  </si>
  <si>
    <t>3.2.1 Tasa de mortalidad de niños menores de 5 años</t>
  </si>
  <si>
    <t>3.2.2 Tasa de mortalidad neonatal</t>
  </si>
  <si>
    <t>3.6.1 Tasa de mortalidad por lesiones debidas a accidentes de tráfico</t>
  </si>
  <si>
    <t>3.7.2 Tasa de fecundidad de las adolescentes (entre 10 y 14 años y entre 15 y 19 años) por cada 1.000 mujeres de ese grupo de edad</t>
  </si>
  <si>
    <t>Medio Ambiente</t>
  </si>
  <si>
    <t>Objetivo 5: Igualdad de Género</t>
  </si>
  <si>
    <t>5.4.1 Proporción de tiempo dedicado al trabajo doméstico y asistencial no remunerado</t>
  </si>
  <si>
    <t>5.5.2 Proporción de mujeres en cargos directivos</t>
  </si>
  <si>
    <t>Objetivo 8: Trabajo decente y crecimiento económico</t>
  </si>
  <si>
    <t>8.1.1 Tasa de crecimiento anual del PIB real per cápita.</t>
  </si>
  <si>
    <t>8.5.1 Ingreso medio por hora de mujeres y hombres ocupados, desglosado por ocupación, edad y personas con discapacidad.</t>
  </si>
  <si>
    <t>8.5.2 Tasa de desocupación, desglosada por sexo, edad y personas con discapacidad.</t>
  </si>
  <si>
    <t>Objetivo 9: Industria, innovación e infraestructura</t>
  </si>
  <si>
    <t>9.2.2 Ocupación del sector manufacturero en proporción de la ocupación total</t>
  </si>
  <si>
    <t>Objetivo 10: Reducción de las desigualdades</t>
  </si>
  <si>
    <t>10.2.1 Proporción de personas que viven por debajo del 50% de la mediana de los ingresos, desglosada por sexo, edad y personas con discapacidad</t>
  </si>
  <si>
    <t>Objetivo 11: Ciudades y comunidades sostenibles</t>
  </si>
  <si>
    <t>11.1.1 Proporción de la población urbana que vive en barrios marginales, asentamientos informales o viviendas inadecuadas</t>
  </si>
  <si>
    <t>11.2.1 Proporción de la población que tiene fácil acceso al transporte público, desglosada por sexo, edad y personas con discapacidad</t>
  </si>
  <si>
    <t>11.6.2 Niveles medios anuales de partículas finas en suspensión (por ejemplo, PM2.5 y PM10) en las ciudades (ponderados según la población)</t>
  </si>
  <si>
    <t>Objetivo 15: Vida de ecosistemas terrestres</t>
  </si>
  <si>
    <t>15.1.1 Superficie forestal en proporción a la superficie total</t>
  </si>
  <si>
    <t>Objetivo 16: Paz, justicia e instituciones sólidas</t>
  </si>
  <si>
    <t>3.8.2.c1 Número de personas con seguro de salud o cobertura de un sistema de salud pública por cada 1.000 habitantes</t>
  </si>
  <si>
    <t>5.6.2.c1 Porcentaje de personas nacidas vivas de madres adolescentes, por año, según grupo de edad de la madre, sobre el total de personas nacidas vivas. (Grupo de edad de la madre 10 – 14)</t>
  </si>
  <si>
    <t>5.6.2.c2 Porcentaje de personas nacidas vivas de madres adolescentes, por año, según grupo de edad de la madre, sobre el total de personas nacidas vivas. (Grupo de edad de la madre 15 – 19)</t>
  </si>
  <si>
    <t>5.6.2.c3 Porcentaje de personas nacidas vivas de padres adolescentes, por año, según grupo de edad del padre, sobre el total de personas nacidas vivas. (Grupo de edad del padre 10 – 14)</t>
  </si>
  <si>
    <t>5.6.2.c4 Porcentaje de personas nacidas vivas de padres adolescentes, por año, según grupo de edad del padre, sobre el total de personas nacidas vivas. (Grupo de edad del padre 15 – 19)</t>
  </si>
  <si>
    <t>VER</t>
  </si>
  <si>
    <t>3.6.1 Tasa de mortalidad por lesiones debidas a accidentes de tráfico, Región de Los Ríos</t>
  </si>
  <si>
    <t>N° de defunciones por accidentes de tráfico</t>
  </si>
  <si>
    <t>Población proyectada</t>
  </si>
  <si>
    <t>Ambos sexos</t>
  </si>
  <si>
    <t>Hombres</t>
  </si>
  <si>
    <t>Mujeres</t>
  </si>
  <si>
    <t>Fuente:</t>
  </si>
  <si>
    <t>Años</t>
  </si>
  <si>
    <t>Miembros del poder ejecutivo y de los cuerpos legislativos y personal directivo de la administración pública y de empresas (CIUO-88)</t>
  </si>
  <si>
    <t>Nota: Esta estimación no tiene la precisión estadística recomendada (coeficiente de variación mayor a 20%)</t>
  </si>
  <si>
    <t>Total</t>
  </si>
  <si>
    <t>Hombre</t>
  </si>
  <si>
    <t>Mujer</t>
  </si>
  <si>
    <t>Arica y Parinacota</t>
  </si>
  <si>
    <t>Tarapacá</t>
  </si>
  <si>
    <t>Antofagasta</t>
  </si>
  <si>
    <t>Atacama</t>
  </si>
  <si>
    <t>Valparaíso</t>
  </si>
  <si>
    <t>Metropolitana</t>
  </si>
  <si>
    <t>Libertador Gral. Bernardo O'Higgins</t>
  </si>
  <si>
    <t>Maule</t>
  </si>
  <si>
    <t>Biobío</t>
  </si>
  <si>
    <t>La Araucanía</t>
  </si>
  <si>
    <t>Los Ríos</t>
  </si>
  <si>
    <t>Los Lagos</t>
  </si>
  <si>
    <t>Aysén del Gral. Carlos Ibáñez del Campo</t>
  </si>
  <si>
    <t>Magallanes y de la Antártica Chilena</t>
  </si>
  <si>
    <t>Total Nacional</t>
  </si>
  <si>
    <t>Año</t>
  </si>
  <si>
    <t>Total nacidos</t>
  </si>
  <si>
    <t>Sexo del nacido</t>
  </si>
  <si>
    <t>%Hombre</t>
  </si>
  <si>
    <t>%Mujeres</t>
  </si>
  <si>
    <t>Procesado con Redatam WebServer</t>
  </si>
  <si>
    <t>2017. CELADE/CEPAL, Naciones Unidas</t>
  </si>
  <si>
    <t>8.1.1 Tasa de crecimiento anual del PIB real per cápita, Región de Los Ríos</t>
  </si>
  <si>
    <t>5.5.2 Proporción de mujeres en cargos directivos, Región de Los Ríos</t>
  </si>
  <si>
    <t>Tasa de crecimiento anual PIB per cápita</t>
  </si>
  <si>
    <r>
      <t xml:space="preserve">PIB </t>
    </r>
    <r>
      <rPr>
        <b/>
        <sz val="9"/>
        <color theme="1"/>
        <rFont val="Calibri"/>
        <family val="2"/>
        <scheme val="minor"/>
      </rPr>
      <t>(miles de millones de pesos encadenados)</t>
    </r>
  </si>
  <si>
    <t>Banco Central de Chile</t>
  </si>
  <si>
    <t>Encuesta Nacional del Empleo, ENE. INE</t>
  </si>
  <si>
    <t>-</t>
  </si>
  <si>
    <r>
      <t xml:space="preserve">N° personas ocupadas </t>
    </r>
    <r>
      <rPr>
        <b/>
        <sz val="9"/>
        <color theme="1"/>
        <rFont val="Calibri"/>
        <family val="2"/>
        <scheme val="minor"/>
      </rPr>
      <t>(Miles)</t>
    </r>
  </si>
  <si>
    <t>Personas de 18 años y más</t>
  </si>
  <si>
    <t>Ingreso medio ($) de personas en situación de discapacidad</t>
  </si>
  <si>
    <t>N° de personas ocupadas en situación de discapacidad *</t>
  </si>
  <si>
    <t>(*) Esta estimación no tiene la precisión estadística recomendada (coeficiente de variación mayor a 20%)</t>
  </si>
  <si>
    <t>Tecnicos profesionales de nivel medio</t>
  </si>
  <si>
    <t>Trabajadores de los servicios y vendedores de comercio</t>
  </si>
  <si>
    <t>Agricultores y trabajadores calificados agropecuarios y pesqueros</t>
  </si>
  <si>
    <t>Oficiales, operarios y artesanos de artes mecánicas y de otras</t>
  </si>
  <si>
    <t>Operadores de instalaciones y maquinas y montadores</t>
  </si>
  <si>
    <t>Trabajadores no calificados</t>
  </si>
  <si>
    <t>18 a 24</t>
  </si>
  <si>
    <t>25 a 49</t>
  </si>
  <si>
    <t>50 a 64</t>
  </si>
  <si>
    <t>65 y más</t>
  </si>
  <si>
    <t>Grupo de ocupación *</t>
  </si>
  <si>
    <t>Grupos de edad *</t>
  </si>
  <si>
    <r>
      <t xml:space="preserve">PIB Industria </t>
    </r>
    <r>
      <rPr>
        <b/>
        <sz val="9"/>
        <color theme="1"/>
        <rFont val="Calibri"/>
        <family val="2"/>
        <scheme val="minor"/>
      </rPr>
      <t>(miles de millones de pesos encadenados)</t>
    </r>
  </si>
  <si>
    <t>Participación día de semana</t>
  </si>
  <si>
    <t>Tiempo día de semana</t>
  </si>
  <si>
    <t>Participación día fin de semana</t>
  </si>
  <si>
    <t>Tiempo día fin de semana</t>
  </si>
  <si>
    <t>Participación día tipo</t>
  </si>
  <si>
    <t>Tiempo día tipo</t>
  </si>
  <si>
    <t>Coquimbo</t>
  </si>
  <si>
    <t>Personas de 12 años y más, residentes habituales de viviendas particulares ocupadas del área urbana del páis</t>
  </si>
  <si>
    <t>Gupo de edad de la madre 10-14.</t>
  </si>
  <si>
    <t>5.6.2.c1 Porcentaje de personas nacidas vivas de madres adolescentes, por año, según grupo de edad de la madre, sobre el total de personas nacidas vivas, Región de Los Ríos</t>
  </si>
  <si>
    <t>% Total</t>
  </si>
  <si>
    <t>Grupo de edad del padre 10-14.</t>
  </si>
  <si>
    <t>%Total</t>
  </si>
  <si>
    <t>Grupo de edad del padre 15-19 años.</t>
  </si>
  <si>
    <t>5.6.2.c2 Porcentaje de personas nacidas vivas de madres adolescentes, por año, según grupo de edad de la madre, sobre el total de personas nacidas vivas, Región de Los Ríos.</t>
  </si>
  <si>
    <t>5.6.2.c3 Porcentaje de personas nacidas vivas de padres adolescentes, por año, según grupo de edad del padre, sobre el total de personas nacidas vivas, Región de Los Ríos.</t>
  </si>
  <si>
    <t>5.6.2.c4 Porcentaje de personas nacidas vivas de padres adolescentes, por año, según grupo de edad del padre, sobre el total de personas nacidas vivas, Región de Los Ríos.</t>
  </si>
  <si>
    <t xml:space="preserve">Número de nacidos vivos de mujeres entre 10 y 19 años </t>
  </si>
  <si>
    <t>Total población mujeres entre 10 y 19 años</t>
  </si>
  <si>
    <t>Tasa de fecundidad</t>
  </si>
  <si>
    <t>8.5.2 Tasa de desocupación, desglosada por sexo, edad y personas con discapacidad, Región de Los Ríos.</t>
  </si>
  <si>
    <t>Total fuerza de trabajo</t>
  </si>
  <si>
    <t>Total fuerza de trabajo en situación de discapacidad</t>
  </si>
  <si>
    <t>N° personas desocupadas en situación de discapacidad</t>
  </si>
  <si>
    <r>
      <t xml:space="preserve">Tasa de desocupación </t>
    </r>
    <r>
      <rPr>
        <b/>
        <sz val="8"/>
        <rFont val="Calibri"/>
        <family val="2"/>
      </rPr>
      <t>(en base a FT c/discapacidad)</t>
    </r>
  </si>
  <si>
    <r>
      <t xml:space="preserve">Tasa de desocupación </t>
    </r>
    <r>
      <rPr>
        <b/>
        <sz val="8"/>
        <rFont val="Calibri"/>
        <family val="2"/>
      </rPr>
      <t>(en base a total FT)</t>
    </r>
  </si>
  <si>
    <t>(*) Las estimación no tienen la precisión estadística recomendada (coeficiente de variación mayor a 20%)</t>
  </si>
  <si>
    <t>Sexo</t>
  </si>
  <si>
    <t>18 a 34 años</t>
  </si>
  <si>
    <t>35 a 54 años</t>
  </si>
  <si>
    <t>55 y más años</t>
  </si>
  <si>
    <t>Grupo de edad</t>
  </si>
  <si>
    <t>Media Anual</t>
  </si>
  <si>
    <t>11.6.2 Niveles medios anuales de partículas finas en suspensión (PM2.5), Estación Valdivia, Región de Los Ríos.</t>
  </si>
  <si>
    <r>
      <t>Microgramos / metro cúbico (ug/m</t>
    </r>
    <r>
      <rPr>
        <i/>
        <vertAlign val="superscript"/>
        <sz val="11"/>
        <color theme="1"/>
        <rFont val="Calibri"/>
        <family val="2"/>
        <scheme val="minor"/>
      </rPr>
      <t>3</t>
    </r>
    <r>
      <rPr>
        <i/>
        <sz val="11"/>
        <color theme="1"/>
        <rFont val="Calibri"/>
        <family val="2"/>
        <scheme val="minor"/>
      </rPr>
      <t>)</t>
    </r>
  </si>
  <si>
    <t>Sistema de Información Nacional de Calidad del Aire, Ministerio del Medio Ambiente</t>
  </si>
  <si>
    <t>(*) Registros preliminares</t>
  </si>
  <si>
    <t>15.1.1 Superficie forestal en proporción a la superficie total, Región de Los Ríos.</t>
  </si>
  <si>
    <t>Proporción año a año</t>
  </si>
  <si>
    <t>Superficie de Bosque (ha)</t>
  </si>
  <si>
    <t>Superficie total (ha)</t>
  </si>
  <si>
    <t>Catastro de los recursos vegetacionales nativos de Chile. Corporación Nacional Forestal (Conaf). Citado en Anuario de Medio Ambiente INE.</t>
  </si>
  <si>
    <r>
      <t>Fuente:</t>
    </r>
    <r>
      <rPr>
        <b/>
        <sz val="9"/>
        <rFont val="Calibri"/>
        <family val="2"/>
      </rPr>
      <t xml:space="preserve"> </t>
    </r>
  </si>
  <si>
    <t>Encuesta Nacional Urbana de Seguridad Ciudadana, ENUSC. Ministerio del Interior</t>
  </si>
  <si>
    <t>9.2.2 Ocupación del sector manufacturero en proporción de la ocupación total, Región de Los Ríos.</t>
  </si>
  <si>
    <t>3.2.2 Tasa de mortalidad neonatal, Región de Los Ríos.</t>
  </si>
  <si>
    <t>N° de defunciones de nacidos vivos hasta los 28 días</t>
  </si>
  <si>
    <t>Tasa de mortalidad neonatal</t>
  </si>
  <si>
    <t>Por cada 1.000 nacidos vivos</t>
  </si>
  <si>
    <t>Estadísticas Vitales, INE</t>
  </si>
  <si>
    <t xml:space="preserve">Departamento de Estadísticas e Información de Salud, DEIS. MINSAL </t>
  </si>
  <si>
    <t>3.2.1 Tasa de mortalidad de niños menores de 5 años, Región de Los Ríos.</t>
  </si>
  <si>
    <t>Por cada 1.000 menores de 5 años</t>
  </si>
  <si>
    <t>Tasa de mortalidad de niños menores de 5 años</t>
  </si>
  <si>
    <t>3.1.2 Proporción de partos atendidos por personal sanitario especializado, Región de Los Ríos.</t>
  </si>
  <si>
    <t>Según residencia habitual de la madre</t>
  </si>
  <si>
    <t>N° de nacidos vivos con atención profesional del parto</t>
  </si>
  <si>
    <t>N° total de nacidos vivos</t>
  </si>
  <si>
    <t>N° total de menores de 5 años</t>
  </si>
  <si>
    <t>N° de defunciones de menores de 5 años</t>
  </si>
  <si>
    <t>3.1.1 Tasa de mortalidad materna, Región de Los Ríos.</t>
  </si>
  <si>
    <t>Por cada 100.000 nacidos vivos</t>
  </si>
  <si>
    <t>Tasa de mortalidad materna</t>
  </si>
  <si>
    <t>Encuesta CASEN, Ministerio de Desarrollo Social y Familia.</t>
  </si>
  <si>
    <t>Chile Agenda 2030, ODS</t>
  </si>
  <si>
    <t>1.1.1 Proporción de la población que vive por debajo del umbral internacional de la pobreza, Región de Los Ríos.</t>
  </si>
  <si>
    <t>Se considera pobreza extrema a la spersonas que viven con menos de 1,25 dólares de los Estados Unidos al día</t>
  </si>
  <si>
    <t>1.2.1 Proporción de la población que vive por debajo del umbral nacional de pobreza, Región de Los Ríos.</t>
  </si>
  <si>
    <t>Población viviendo en hogares cuyo ingreso por persona equivalente es inferior al mínimo establecido para satisfacer las necesidades básicas</t>
  </si>
  <si>
    <t>Pobreza extrema</t>
  </si>
  <si>
    <t>1.4.1 Proporción de la población que vive en hogares con acceso a servicios básicos, Región de Los Ríos.</t>
  </si>
  <si>
    <t>1.4.2 Proporción del total de la población adulta con derechos seguros de tenencia de la tierra que posee documentación reconocida legalmente al respecto y considera seguros sus derechos, Región de Los Ríos.</t>
  </si>
  <si>
    <t>11.1.1 Proporción de la población urbana que vive en barrios marginales, asentamientos informales o viviendas inadecuadas, Región de Los Ríos.</t>
  </si>
  <si>
    <t>11.2.1 Proporción de la población que tiene fácil acceso al transporte público, Región de Los Ríos.</t>
  </si>
  <si>
    <t>10.2.1 Proporción de personas que viven por debajo del 50% de la mediana de los ingresos, Región de Los Ríos.</t>
  </si>
  <si>
    <t>Incluye Fonasa, Isapre, FF.AA. y de Orden, y Otro sistema</t>
  </si>
  <si>
    <t>N° personas con cobertura salud</t>
  </si>
  <si>
    <t>Volver Consolidado</t>
  </si>
  <si>
    <t>Proporción por cada cien</t>
  </si>
  <si>
    <t>Tasa de mortalidad</t>
  </si>
  <si>
    <t>Por cada 100.000 habitantes</t>
  </si>
  <si>
    <t>Por cada 1.000 mujeres de ese grupo de edad</t>
  </si>
  <si>
    <t>3.7.2 Tasa de fecundidad de las adolescentes (entre 10 y 14 años y entre 15 y 19 años), Región de Los Ríos.</t>
  </si>
  <si>
    <t>3.8.2.c1 Número de personas con seguro de salud o cobertura de un sistema de salud pública, Región de Los Ríos.</t>
  </si>
  <si>
    <t>Por cada 1.000 habitantes</t>
  </si>
  <si>
    <r>
      <t>5.4.1 Proporción de tiempo dedicado al trabajo doméstico y asistencial no remunerado, desglosado por sexo, ENUT</t>
    </r>
    <r>
      <rPr>
        <b/>
        <vertAlign val="superscript"/>
        <sz val="11"/>
        <color theme="1"/>
        <rFont val="Calibri"/>
        <family val="2"/>
        <scheme val="minor"/>
      </rPr>
      <t>1</t>
    </r>
    <r>
      <rPr>
        <b/>
        <sz val="11"/>
        <color theme="1"/>
        <rFont val="Calibri"/>
        <family val="2"/>
        <scheme val="minor"/>
      </rPr>
      <t xml:space="preserve"> 2015, Región de Los Ríos</t>
    </r>
  </si>
  <si>
    <t>Por cada 100 mujeres</t>
  </si>
  <si>
    <t>Por cada 100 partos</t>
  </si>
  <si>
    <t>Por cada 100 personas</t>
  </si>
  <si>
    <t>Nacidos vivos</t>
  </si>
  <si>
    <t>Grupo de edad de la madre 10 – 14 años</t>
  </si>
  <si>
    <t>Grupo de edad de la madre 15 – 19 años</t>
  </si>
  <si>
    <t>Grupo de edad del padre 10 – 14 años</t>
  </si>
  <si>
    <t>Grupo de edad del padre 15 – 19 años</t>
  </si>
  <si>
    <t>8.5.1 Ingreso medio de hombres y mujeres ocupados/as, desglosado por ocupación, edad y personas con discapacidad, Región de Los Ríos</t>
  </si>
  <si>
    <t>Encuesta Nacional de la Discapacidad, ENDISC 2015. SENADIS</t>
  </si>
  <si>
    <t>Proporción Industria Manufacturera en PIB per cápita</t>
  </si>
  <si>
    <t>Indicador barrios marginales [a]</t>
  </si>
  <si>
    <t>Indicador asentamientos informales [b]</t>
  </si>
  <si>
    <t>Indicador vivienda inadecuada [c]</t>
  </si>
  <si>
    <t>Indicador compuesto [a] [b] [c]</t>
  </si>
  <si>
    <t>Proporción año a año referencia 2015</t>
  </si>
  <si>
    <t>9.2.1 Valor añadido del sector manufacturero en proporción al PIB per cápita</t>
  </si>
  <si>
    <t>Por cada 100 ocupados</t>
  </si>
  <si>
    <t>Proporción ocupados sector manufacturero</t>
  </si>
  <si>
    <t>N° total de ocupados (miles de personas)</t>
  </si>
  <si>
    <t>N° ocupados industria manufacturera (miles de personas)</t>
  </si>
  <si>
    <t>Grupo de edad de la madre 15-19.</t>
  </si>
  <si>
    <t>8.2.1 Tasa de crecimiento anual del PIB real por persona empleada</t>
  </si>
  <si>
    <t>8.2.1 Tasa de crecimiento anual del PIB real por persona empleada, Región de Los Ríos</t>
  </si>
  <si>
    <t>Tasa de crecimiento anual PIB por persona empleada</t>
  </si>
  <si>
    <t>9.2.1 Valor añadido del sector manufacturero en relación al PIB per cápita, Región de Los Ríos</t>
  </si>
  <si>
    <t>16.3.1 Proporción de víctimas de violencia en los últimos 12 meses que han notificado su victimización a las autoridades competentes u otros mecanismos de resolución de conflictos reconocidos oficialmente</t>
  </si>
  <si>
    <t>16.3.1 Proporción de víctimas de violencia en los últimos 12 meses que han notificado su victimización a las autoridades competentes u otros mecanismos de resolución de conflictos reconocidos oficialmente, Región de Los Ríos.</t>
  </si>
  <si>
    <t>Proporción de denuncia de hogares víctimas de robo con violencia o intimidación</t>
  </si>
  <si>
    <t>Proporción de denuncia de hogares víctimas de robo por sorpresa</t>
  </si>
  <si>
    <t>Proporción de denuncia de hogares víctimas de lesiones</t>
  </si>
  <si>
    <t>Proyección de población 2002-2035 con base Censo 2017. INE</t>
  </si>
  <si>
    <r>
      <t>Región</t>
    </r>
    <r>
      <rPr>
        <b/>
        <vertAlign val="superscript"/>
        <sz val="10"/>
        <color theme="1"/>
        <rFont val="Arial"/>
        <family val="2"/>
      </rPr>
      <t>2</t>
    </r>
  </si>
  <si>
    <t>(2) División Política Administrativa vigente en el año 2015.</t>
  </si>
  <si>
    <t xml:space="preserve">                    29 Indicadores Objetivos de Desarrollo Sostenible (ODS) priorizados 2019, Región de Los Ríos</t>
  </si>
  <si>
    <t xml:space="preserve">Fuente: </t>
  </si>
  <si>
    <t>Estadísticas vitales, INE</t>
  </si>
  <si>
    <t>(1) Encuesta Nacional del Uso de Tiempo, ENUT 2015, INE</t>
  </si>
  <si>
    <t>Fuente: Estadísticas vitales, INE</t>
  </si>
  <si>
    <t>Proyección de población 2002-2035 con base Censo 2017, INE</t>
  </si>
  <si>
    <t>Encuesta Nacional del Empleo, INE</t>
  </si>
  <si>
    <t>2009*</t>
  </si>
  <si>
    <t>2010*</t>
  </si>
  <si>
    <t>2011*</t>
  </si>
  <si>
    <t>2012*</t>
  </si>
  <si>
    <t>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</si>
</sst>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 #,##0_ ;_ * \-#,##0_ ;_ * &quot;-&quot;_ ;_ @_ "/>
    <numFmt numFmtId="165" formatCode="_-* #,##0.0_-;\-* #,##0.0_-;_-* &quot;-&quot;??_-;_-@_-"/>
    <numFmt numFmtId="166" formatCode="_-* #,##0_-;\-* #,##0_-;_-* &quot;-&quot;??_-;_-@_-"/>
    <numFmt numFmtId="167" formatCode="0.0%"/>
    <numFmt numFmtId="168" formatCode="0.0"/>
    <numFmt numFmtId="169" formatCode="0.000"/>
    <numFmt numFmtId="170" formatCode="###0.000"/>
    <numFmt numFmtId="171" formatCode="#,##0.0"/>
    <numFmt numFmtId="172" formatCode="###0.0"/>
    <numFmt numFmtId="173" formatCode="_ * #,##0.0_ ;_ * \-#,##0.0_ ;_ * &quot;-&quot;_ ;_ @_ "/>
  </numFmts>
  <fonts count="45" x14ac:knownFonts="1">
    <font>
      <sz val="1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4"/>
      <name val="Calibri"/>
      <family val="2"/>
    </font>
    <font>
      <sz val="14"/>
      <name val="Calibri"/>
      <family val="2"/>
    </font>
    <font>
      <b/>
      <sz val="11"/>
      <color theme="0"/>
      <name val="Calibri"/>
      <family val="2"/>
    </font>
    <font>
      <sz val="10"/>
      <color rgb="FF000000"/>
      <name val="Calibri"/>
      <family val="2"/>
      <scheme val="minor"/>
    </font>
    <font>
      <sz val="10"/>
      <color theme="1"/>
      <name val="Calibri"/>
      <family val="2"/>
    </font>
    <font>
      <u/>
      <sz val="11"/>
      <color theme="10"/>
      <name val="Calibri"/>
      <family val="2"/>
    </font>
    <font>
      <b/>
      <sz val="9"/>
      <color theme="1"/>
      <name val="Calibri"/>
      <family val="2"/>
      <scheme val="minor"/>
    </font>
    <font>
      <u/>
      <sz val="9"/>
      <color theme="10"/>
      <name val="Calibri"/>
      <family val="2"/>
      <scheme val="minor"/>
    </font>
    <font>
      <b/>
      <sz val="9"/>
      <name val="Calibri"/>
      <family val="2"/>
    </font>
    <font>
      <b/>
      <sz val="11"/>
      <name val="Calibri"/>
      <family val="2"/>
    </font>
    <font>
      <sz val="11"/>
      <color indexed="8"/>
      <name val="Calibri"/>
      <family val="2"/>
      <scheme val="minor"/>
    </font>
    <font>
      <b/>
      <sz val="8.25"/>
      <color rgb="FF000000"/>
      <name val="Tahoma"/>
      <family val="2"/>
    </font>
    <font>
      <sz val="8.25"/>
      <color rgb="FF000000"/>
      <name val="Tahoma"/>
      <family val="2"/>
    </font>
    <font>
      <i/>
      <sz val="11"/>
      <color theme="1"/>
      <name val="Calibri"/>
      <family val="2"/>
      <scheme val="minor"/>
    </font>
    <font>
      <sz val="10"/>
      <color theme="1"/>
      <name val="Calibri"/>
      <family val="2"/>
      <scheme val="minor"/>
    </font>
    <font>
      <sz val="9"/>
      <name val="Calibri"/>
      <family val="2"/>
    </font>
    <font>
      <sz val="11"/>
      <name val="Calibri"/>
      <family val="2"/>
    </font>
    <font>
      <sz val="10"/>
      <color indexed="8"/>
      <name val="Arial"/>
      <family val="2"/>
    </font>
    <font>
      <b/>
      <sz val="10"/>
      <color theme="1"/>
      <name val="Arial"/>
      <family val="2"/>
    </font>
    <font>
      <b/>
      <sz val="10"/>
      <color indexed="8"/>
      <name val="Arial"/>
      <family val="2"/>
    </font>
    <font>
      <sz val="10"/>
      <color theme="1"/>
      <name val="Arial"/>
      <family val="2"/>
    </font>
    <font>
      <sz val="11"/>
      <color rgb="FF000000"/>
      <name val="Calibri"/>
      <family val="2"/>
      <scheme val="minor"/>
    </font>
    <font>
      <b/>
      <sz val="8"/>
      <name val="Calibri"/>
      <family val="2"/>
    </font>
    <font>
      <sz val="10"/>
      <name val="Arial"/>
      <family val="2"/>
    </font>
    <font>
      <sz val="9"/>
      <color indexed="62"/>
      <name val="Arial"/>
      <family val="2"/>
    </font>
    <font>
      <sz val="9"/>
      <color indexed="60"/>
      <name val="Arial"/>
      <family val="2"/>
    </font>
    <font>
      <i/>
      <vertAlign val="superscript"/>
      <sz val="11"/>
      <color theme="1"/>
      <name val="Calibri"/>
      <family val="2"/>
      <scheme val="minor"/>
    </font>
    <font>
      <i/>
      <sz val="11"/>
      <name val="Calibri"/>
      <family val="2"/>
    </font>
    <font>
      <u/>
      <sz val="10"/>
      <color indexed="12"/>
      <name val="Arial"/>
      <family val="2"/>
    </font>
    <font>
      <sz val="10"/>
      <name val="Calibri"/>
      <family val="2"/>
      <scheme val="minor"/>
    </font>
    <font>
      <sz val="8"/>
      <color indexed="8"/>
      <name val="Verdana"/>
      <family val="2"/>
    </font>
    <font>
      <b/>
      <vertAlign val="superscript"/>
      <sz val="11"/>
      <color theme="1"/>
      <name val="Calibri"/>
      <family val="2"/>
      <scheme val="minor"/>
    </font>
    <font>
      <b/>
      <vertAlign val="superscript"/>
      <sz val="10"/>
      <color theme="1"/>
      <name val="Arial"/>
      <family val="2"/>
    </font>
  </fonts>
  <fills count="9">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0" tint="-0.14999847407452621"/>
        <bgColor indexed="64"/>
      </patternFill>
    </fill>
  </fills>
  <borders count="51">
    <border>
      <left/>
      <right/>
      <top/>
      <bottom/>
      <diagonal/>
    </border>
    <border>
      <left style="thin">
        <color theme="0"/>
      </left>
      <right style="thin">
        <color theme="0"/>
      </right>
      <top style="thin">
        <color theme="0"/>
      </top>
      <bottom style="thin">
        <color theme="0"/>
      </bottom>
      <diagonal/>
    </border>
    <border>
      <left style="thin">
        <color indexed="64"/>
      </left>
      <right/>
      <top style="thin">
        <color indexed="64"/>
      </top>
      <bottom style="thin">
        <color indexed="64"/>
      </bottom>
      <diagonal/>
    </border>
    <border>
      <left style="medium">
        <color theme="5" tint="-0.24994659260841701"/>
      </left>
      <right style="thin">
        <color indexed="64"/>
      </right>
      <top style="medium">
        <color theme="5" tint="-0.24994659260841701"/>
      </top>
      <bottom style="thin">
        <color indexed="64"/>
      </bottom>
      <diagonal/>
    </border>
    <border>
      <left style="thin">
        <color indexed="64"/>
      </left>
      <right style="thin">
        <color indexed="64"/>
      </right>
      <top style="medium">
        <color theme="5" tint="-0.24994659260841701"/>
      </top>
      <bottom style="thin">
        <color indexed="64"/>
      </bottom>
      <diagonal/>
    </border>
    <border>
      <left style="thin">
        <color indexed="64"/>
      </left>
      <right style="medium">
        <color theme="5" tint="-0.24994659260841701"/>
      </right>
      <top style="medium">
        <color theme="5" tint="-0.24994659260841701"/>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theme="5" tint="-0.24994659260841701"/>
      </left>
      <right style="thin">
        <color indexed="64"/>
      </right>
      <top style="thin">
        <color indexed="64"/>
      </top>
      <bottom style="thin">
        <color indexed="64"/>
      </bottom>
      <diagonal/>
    </border>
    <border>
      <left style="thin">
        <color indexed="64"/>
      </left>
      <right style="medium">
        <color theme="5" tint="-0.24994659260841701"/>
      </right>
      <top style="thin">
        <color indexed="64"/>
      </top>
      <bottom style="thin">
        <color indexed="64"/>
      </bottom>
      <diagonal/>
    </border>
    <border>
      <left style="medium">
        <color theme="5" tint="-0.24994659260841701"/>
      </left>
      <right style="thin">
        <color indexed="64"/>
      </right>
      <top style="thin">
        <color indexed="64"/>
      </top>
      <bottom style="medium">
        <color theme="5" tint="-0.24994659260841701"/>
      </bottom>
      <diagonal/>
    </border>
    <border>
      <left style="thin">
        <color indexed="64"/>
      </left>
      <right style="thin">
        <color indexed="64"/>
      </right>
      <top style="thin">
        <color indexed="64"/>
      </top>
      <bottom style="medium">
        <color theme="5" tint="-0.24994659260841701"/>
      </bottom>
      <diagonal/>
    </border>
    <border>
      <left style="thin">
        <color indexed="64"/>
      </left>
      <right style="medium">
        <color theme="5" tint="-0.24994659260841701"/>
      </right>
      <top style="thin">
        <color indexed="64"/>
      </top>
      <bottom style="medium">
        <color theme="5" tint="-0.24994659260841701"/>
      </bottom>
      <diagonal/>
    </border>
    <border>
      <left style="medium">
        <color theme="5" tint="-0.24994659260841701"/>
      </left>
      <right style="medium">
        <color theme="5" tint="-0.24994659260841701"/>
      </right>
      <top style="medium">
        <color theme="5" tint="-0.24994659260841701"/>
      </top>
      <bottom style="thin">
        <color indexed="64"/>
      </bottom>
      <diagonal/>
    </border>
    <border>
      <left style="medium">
        <color theme="5" tint="-0.24994659260841701"/>
      </left>
      <right style="medium">
        <color theme="5" tint="-0.24994659260841701"/>
      </right>
      <top style="thin">
        <color indexed="64"/>
      </top>
      <bottom style="thin">
        <color indexed="64"/>
      </bottom>
      <diagonal/>
    </border>
    <border>
      <left style="medium">
        <color theme="5" tint="-0.24994659260841701"/>
      </left>
      <right style="medium">
        <color theme="5" tint="-0.24994659260841701"/>
      </right>
      <top style="thin">
        <color indexed="64"/>
      </top>
      <bottom style="medium">
        <color theme="5" tint="-0.24994659260841701"/>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top style="thin">
        <color theme="0" tint="-0.249977111117893"/>
      </top>
      <bottom/>
      <diagonal/>
    </border>
    <border>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499984740745262"/>
      </top>
      <bottom style="thin">
        <color theme="0" tint="-0.249977111117893"/>
      </bottom>
      <diagonal/>
    </border>
    <border>
      <left/>
      <right style="thin">
        <color theme="0" tint="-0.249977111117893"/>
      </right>
      <top style="thin">
        <color theme="0" tint="-0.499984740745262"/>
      </top>
      <bottom style="thin">
        <color theme="0" tint="-0.249977111117893"/>
      </bottom>
      <diagonal/>
    </border>
    <border>
      <left style="thin">
        <color theme="0" tint="-0.14999847407452621"/>
      </left>
      <right style="thin">
        <color theme="0" tint="-0.249977111117893"/>
      </right>
      <top/>
      <bottom/>
      <diagonal/>
    </border>
    <border>
      <left style="thin">
        <color theme="0" tint="-0.249977111117893"/>
      </left>
      <right style="thin">
        <color theme="0" tint="-0.249977111117893"/>
      </right>
      <top/>
      <bottom/>
      <diagonal/>
    </border>
    <border>
      <left/>
      <right style="thin">
        <color theme="0" tint="-0.14999847407452621"/>
      </right>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14999847407452621"/>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5" tint="-0.24994659260841701"/>
      </left>
      <right style="medium">
        <color theme="5" tint="-0.24994659260841701"/>
      </right>
      <top/>
      <bottom style="thin">
        <color indexed="64"/>
      </bottom>
      <diagonal/>
    </border>
    <border>
      <left style="medium">
        <color theme="5" tint="-0.24994659260841701"/>
      </left>
      <right style="medium">
        <color theme="5" tint="-0.24994659260841701"/>
      </right>
      <top/>
      <bottom style="medium">
        <color theme="5" tint="-0.24994659260841701"/>
      </bottom>
      <diagonal/>
    </border>
    <border>
      <left style="thin">
        <color theme="0" tint="-0.249977111117893"/>
      </left>
      <right/>
      <top style="thin">
        <color theme="0" tint="-0.249977111117893"/>
      </top>
      <bottom style="thin">
        <color theme="0" tint="-0.499984740745262"/>
      </bottom>
      <diagonal/>
    </border>
    <border>
      <left/>
      <right/>
      <top style="thin">
        <color theme="0" tint="-0.249977111117893"/>
      </top>
      <bottom style="thin">
        <color theme="0" tint="-0.499984740745262"/>
      </bottom>
      <diagonal/>
    </border>
    <border>
      <left/>
      <right style="thin">
        <color theme="0" tint="-0.249977111117893"/>
      </right>
      <top style="thin">
        <color theme="0" tint="-0.249977111117893"/>
      </top>
      <bottom style="thin">
        <color theme="0" tint="-0.499984740745262"/>
      </bottom>
      <diagonal/>
    </border>
    <border>
      <left style="thin">
        <color indexed="64"/>
      </left>
      <right/>
      <top/>
      <bottom style="thin">
        <color indexed="64"/>
      </bottom>
      <diagonal/>
    </border>
    <border>
      <left/>
      <right style="thin">
        <color indexed="64"/>
      </right>
      <top/>
      <bottom style="thin">
        <color indexed="64"/>
      </bottom>
      <diagonal/>
    </border>
    <border>
      <left style="medium">
        <color theme="5" tint="-0.24994659260841701"/>
      </left>
      <right/>
      <top style="medium">
        <color theme="5" tint="-0.24994659260841701"/>
      </top>
      <bottom style="medium">
        <color theme="5" tint="-0.24994659260841701"/>
      </bottom>
      <diagonal/>
    </border>
    <border>
      <left style="thin">
        <color theme="0" tint="-0.14999847407452621"/>
      </left>
      <right style="thin">
        <color theme="0" tint="-0.249977111117893"/>
      </right>
      <top style="medium">
        <color theme="5" tint="-0.24994659260841701"/>
      </top>
      <bottom style="medium">
        <color theme="5" tint="-0.24994659260841701"/>
      </bottom>
      <diagonal/>
    </border>
    <border>
      <left style="thin">
        <color theme="0" tint="-0.249977111117893"/>
      </left>
      <right style="thin">
        <color theme="0" tint="-0.249977111117893"/>
      </right>
      <top style="medium">
        <color theme="5" tint="-0.24994659260841701"/>
      </top>
      <bottom style="medium">
        <color theme="5" tint="-0.24994659260841701"/>
      </bottom>
      <diagonal/>
    </border>
    <border>
      <left/>
      <right style="thin">
        <color theme="0" tint="-0.14999847407452621"/>
      </right>
      <top style="medium">
        <color theme="5" tint="-0.24994659260841701"/>
      </top>
      <bottom style="medium">
        <color theme="5" tint="-0.24994659260841701"/>
      </bottom>
      <diagonal/>
    </border>
    <border>
      <left style="thin">
        <color theme="0" tint="-0.249977111117893"/>
      </left>
      <right style="medium">
        <color theme="5" tint="-0.24994659260841701"/>
      </right>
      <top style="medium">
        <color theme="5" tint="-0.24994659260841701"/>
      </top>
      <bottom style="medium">
        <color theme="5" tint="-0.24994659260841701"/>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theme="0"/>
      </left>
      <right style="thin">
        <color theme="0"/>
      </right>
      <top/>
      <bottom style="thin">
        <color theme="0"/>
      </bottom>
      <diagonal/>
    </border>
    <border>
      <left style="thin">
        <color theme="0"/>
      </left>
      <right style="thin">
        <color theme="0"/>
      </right>
      <top/>
      <bottom/>
      <diagonal/>
    </border>
  </borders>
  <cellStyleXfs count="27">
    <xf numFmtId="0" fontId="0" fillId="0" borderId="0"/>
    <xf numFmtId="43" fontId="9" fillId="0" borderId="0" applyFont="0" applyFill="0" applyBorder="0" applyAlignment="0" applyProtection="0"/>
    <xf numFmtId="9" fontId="9" fillId="0" borderId="0" applyFont="0" applyFill="0" applyBorder="0" applyAlignment="0" applyProtection="0"/>
    <xf numFmtId="0" fontId="17" fillId="0" borderId="0" applyNumberFormat="0" applyFill="0" applyBorder="0" applyAlignment="0" applyProtection="0"/>
    <xf numFmtId="0" fontId="8" fillId="0" borderId="0"/>
    <xf numFmtId="0" fontId="11" fillId="0" borderId="0" applyNumberFormat="0" applyFill="0" applyBorder="0" applyAlignment="0" applyProtection="0"/>
    <xf numFmtId="43" fontId="8" fillId="0" borderId="0" applyFont="0" applyFill="0" applyBorder="0" applyAlignment="0" applyProtection="0"/>
    <xf numFmtId="0" fontId="22" fillId="0" borderId="0"/>
    <xf numFmtId="43" fontId="22"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5" fillId="0" borderId="0"/>
    <xf numFmtId="0" fontId="33" fillId="0" borderId="0"/>
    <xf numFmtId="0" fontId="35" fillId="0" borderId="0"/>
    <xf numFmtId="0" fontId="35" fillId="0" borderId="0"/>
    <xf numFmtId="9" fontId="5" fillId="0" borderId="0" applyFont="0" applyFill="0" applyBorder="0" applyAlignment="0" applyProtection="0"/>
    <xf numFmtId="0" fontId="35" fillId="0" borderId="0"/>
    <xf numFmtId="0" fontId="40" fillId="0" borderId="0" applyNumberFormat="0" applyFill="0" applyBorder="0" applyAlignment="0" applyProtection="0">
      <alignment vertical="top"/>
      <protection locked="0"/>
    </xf>
    <xf numFmtId="43" fontId="35" fillId="0" borderId="0" applyFont="0" applyFill="0" applyBorder="0" applyAlignment="0" applyProtection="0"/>
    <xf numFmtId="0" fontId="35" fillId="0" borderId="0"/>
    <xf numFmtId="43" fontId="35" fillId="0" borderId="0" applyFont="0" applyFill="0" applyBorder="0" applyAlignment="0" applyProtection="0"/>
    <xf numFmtId="43" fontId="35" fillId="0" borderId="0" applyFont="0" applyFill="0" applyBorder="0" applyAlignment="0" applyProtection="0"/>
    <xf numFmtId="0" fontId="35" fillId="0" borderId="0"/>
    <xf numFmtId="0" fontId="4" fillId="0" borderId="0"/>
    <xf numFmtId="43" fontId="4" fillId="0" borderId="0" applyFont="0" applyFill="0" applyBorder="0" applyAlignment="0" applyProtection="0"/>
    <xf numFmtId="164" fontId="28" fillId="0" borderId="0" applyFont="0" applyFill="0" applyBorder="0" applyAlignment="0" applyProtection="0"/>
  </cellStyleXfs>
  <cellXfs count="274">
    <xf numFmtId="0" fontId="0" fillId="0" borderId="0" xfId="0"/>
    <xf numFmtId="0" fontId="15" fillId="3" borderId="1" xfId="0" applyFont="1" applyFill="1" applyBorder="1" applyAlignment="1">
      <alignment vertical="center" wrapText="1"/>
    </xf>
    <xf numFmtId="0" fontId="16" fillId="3" borderId="1" xfId="0" applyFont="1" applyFill="1" applyBorder="1" applyAlignment="1">
      <alignment horizontal="left" vertical="center" wrapText="1"/>
    </xf>
    <xf numFmtId="0" fontId="16" fillId="3" borderId="1" xfId="0" applyFont="1" applyFill="1" applyBorder="1" applyAlignment="1">
      <alignment horizontal="center" vertical="center" wrapText="1"/>
    </xf>
    <xf numFmtId="0" fontId="15" fillId="4" borderId="1" xfId="0" applyFont="1" applyFill="1" applyBorder="1" applyAlignment="1">
      <alignment vertical="center" wrapText="1"/>
    </xf>
    <xf numFmtId="0" fontId="16"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10" fillId="5" borderId="0" xfId="4" applyFont="1" applyFill="1"/>
    <xf numFmtId="0" fontId="8" fillId="5" borderId="0" xfId="4" applyFill="1"/>
    <xf numFmtId="0" fontId="11" fillId="5" borderId="0" xfId="5" applyFill="1"/>
    <xf numFmtId="0" fontId="8" fillId="0" borderId="0" xfId="4"/>
    <xf numFmtId="0" fontId="8" fillId="5" borderId="8" xfId="4" applyFill="1" applyBorder="1"/>
    <xf numFmtId="0" fontId="8" fillId="5" borderId="7" xfId="4" applyFill="1" applyBorder="1"/>
    <xf numFmtId="0" fontId="8" fillId="5" borderId="9" xfId="4" applyFill="1" applyBorder="1"/>
    <xf numFmtId="0" fontId="8" fillId="5" borderId="6" xfId="4" applyFill="1" applyBorder="1"/>
    <xf numFmtId="0" fontId="8" fillId="5" borderId="2" xfId="4" applyFill="1" applyBorder="1"/>
    <xf numFmtId="165" fontId="8" fillId="5" borderId="8" xfId="4" applyNumberFormat="1" applyFill="1" applyBorder="1"/>
    <xf numFmtId="165" fontId="8" fillId="5" borderId="7" xfId="4" applyNumberFormat="1" applyFill="1" applyBorder="1"/>
    <xf numFmtId="165" fontId="8" fillId="5" borderId="9" xfId="4" applyNumberFormat="1" applyFill="1" applyBorder="1"/>
    <xf numFmtId="166" fontId="0" fillId="5" borderId="7" xfId="6" applyNumberFormat="1" applyFont="1" applyFill="1" applyBorder="1"/>
    <xf numFmtId="165" fontId="8" fillId="5" borderId="10" xfId="4" applyNumberFormat="1" applyFill="1" applyBorder="1"/>
    <xf numFmtId="165" fontId="8" fillId="5" borderId="11" xfId="4" applyNumberFormat="1" applyFill="1" applyBorder="1"/>
    <xf numFmtId="165" fontId="8" fillId="5" borderId="12" xfId="4" applyNumberFormat="1" applyFill="1" applyBorder="1"/>
    <xf numFmtId="0" fontId="18" fillId="5" borderId="0" xfId="4" applyFont="1" applyFill="1"/>
    <xf numFmtId="0" fontId="19" fillId="5" borderId="0" xfId="5" applyFont="1" applyFill="1"/>
    <xf numFmtId="166" fontId="8" fillId="5" borderId="0" xfId="4" applyNumberFormat="1" applyFill="1"/>
    <xf numFmtId="0" fontId="0" fillId="5" borderId="0" xfId="0" applyFill="1"/>
    <xf numFmtId="0" fontId="20" fillId="5" borderId="0" xfId="0" applyFont="1" applyFill="1"/>
    <xf numFmtId="0" fontId="21" fillId="5" borderId="0" xfId="0" applyFont="1" applyFill="1"/>
    <xf numFmtId="166" fontId="0" fillId="5" borderId="7" xfId="1" applyNumberFormat="1" applyFont="1" applyFill="1" applyBorder="1"/>
    <xf numFmtId="0" fontId="0" fillId="5" borderId="2" xfId="0" applyFill="1" applyBorder="1"/>
    <xf numFmtId="166" fontId="0" fillId="5" borderId="6" xfId="1" applyNumberFormat="1" applyFont="1" applyFill="1" applyBorder="1"/>
    <xf numFmtId="0" fontId="10" fillId="5" borderId="2" xfId="4" applyFont="1" applyFill="1" applyBorder="1" applyAlignment="1">
      <alignment horizontal="center" vertical="center"/>
    </xf>
    <xf numFmtId="0" fontId="10" fillId="5" borderId="7" xfId="4" applyFont="1" applyFill="1" applyBorder="1" applyAlignment="1">
      <alignment horizontal="center" vertical="center" wrapText="1"/>
    </xf>
    <xf numFmtId="0" fontId="7" fillId="0" borderId="0" xfId="9"/>
    <xf numFmtId="0" fontId="10" fillId="0" borderId="0" xfId="9" applyFont="1"/>
    <xf numFmtId="0" fontId="7" fillId="0" borderId="33" xfId="9" applyBorder="1"/>
    <xf numFmtId="167" fontId="0" fillId="0" borderId="33" xfId="10" applyNumberFormat="1" applyFont="1" applyBorder="1"/>
    <xf numFmtId="0" fontId="7" fillId="0" borderId="7" xfId="9" applyBorder="1"/>
    <xf numFmtId="167" fontId="0" fillId="0" borderId="7" xfId="10" applyNumberFormat="1" applyFont="1" applyBorder="1"/>
    <xf numFmtId="166" fontId="0" fillId="0" borderId="7" xfId="11" applyNumberFormat="1" applyFont="1" applyBorder="1"/>
    <xf numFmtId="0" fontId="10" fillId="5" borderId="6" xfId="4" applyFont="1" applyFill="1" applyBorder="1" applyAlignment="1">
      <alignment horizontal="center" vertical="center" wrapText="1"/>
    </xf>
    <xf numFmtId="0" fontId="6" fillId="5" borderId="0" xfId="4" applyFont="1" applyFill="1"/>
    <xf numFmtId="0" fontId="6" fillId="5" borderId="2" xfId="4" applyFont="1" applyFill="1" applyBorder="1" applyAlignment="1">
      <alignment horizontal="center" vertical="center"/>
    </xf>
    <xf numFmtId="167" fontId="8" fillId="5" borderId="0" xfId="2" applyNumberFormat="1" applyFont="1" applyFill="1"/>
    <xf numFmtId="0" fontId="10" fillId="5" borderId="13" xfId="4" applyFont="1" applyFill="1" applyBorder="1" applyAlignment="1">
      <alignment horizontal="center" vertical="center" wrapText="1"/>
    </xf>
    <xf numFmtId="0" fontId="10" fillId="5" borderId="8" xfId="4" applyFont="1" applyFill="1" applyBorder="1" applyAlignment="1">
      <alignment horizontal="center" vertical="center" wrapText="1"/>
    </xf>
    <xf numFmtId="165" fontId="8" fillId="5" borderId="8" xfId="1" applyNumberFormat="1" applyFont="1" applyFill="1" applyBorder="1"/>
    <xf numFmtId="166" fontId="8" fillId="5" borderId="7" xfId="4" applyNumberFormat="1" applyFill="1" applyBorder="1"/>
    <xf numFmtId="43" fontId="8" fillId="5" borderId="7" xfId="4" applyNumberFormat="1" applyFill="1" applyBorder="1"/>
    <xf numFmtId="0" fontId="6" fillId="5" borderId="34" xfId="4" applyFont="1" applyFill="1" applyBorder="1" applyAlignment="1">
      <alignment horizontal="center" vertical="center" wrapText="1"/>
    </xf>
    <xf numFmtId="167" fontId="6" fillId="5" borderId="34" xfId="2" applyNumberFormat="1" applyFont="1" applyFill="1" applyBorder="1" applyAlignment="1">
      <alignment horizontal="center" vertical="center" wrapText="1"/>
    </xf>
    <xf numFmtId="167" fontId="6" fillId="5" borderId="35" xfId="2" applyNumberFormat="1" applyFont="1" applyFill="1" applyBorder="1" applyAlignment="1">
      <alignment horizontal="center" vertical="center" wrapText="1"/>
    </xf>
    <xf numFmtId="0" fontId="25" fillId="5" borderId="0" xfId="4" applyFont="1" applyFill="1"/>
    <xf numFmtId="0" fontId="8" fillId="5" borderId="0" xfId="4" applyFill="1" applyBorder="1"/>
    <xf numFmtId="166" fontId="8" fillId="5" borderId="0" xfId="4" applyNumberFormat="1" applyFill="1" applyBorder="1"/>
    <xf numFmtId="166" fontId="8" fillId="5" borderId="0" xfId="1" applyNumberFormat="1" applyFont="1" applyFill="1" applyBorder="1"/>
    <xf numFmtId="0" fontId="26" fillId="5" borderId="0" xfId="4" applyFont="1" applyFill="1" applyBorder="1" applyAlignment="1">
      <alignment wrapText="1"/>
    </xf>
    <xf numFmtId="166" fontId="6" fillId="5" borderId="0" xfId="4" applyNumberFormat="1" applyFont="1" applyFill="1" applyBorder="1"/>
    <xf numFmtId="166" fontId="6" fillId="5" borderId="0" xfId="1" applyNumberFormat="1" applyFont="1" applyFill="1" applyBorder="1"/>
    <xf numFmtId="166" fontId="8" fillId="5" borderId="0" xfId="1" applyNumberFormat="1" applyFont="1" applyFill="1"/>
    <xf numFmtId="0" fontId="10" fillId="5" borderId="0" xfId="4" applyFont="1" applyFill="1" applyBorder="1" applyAlignment="1">
      <alignment vertical="center" wrapText="1"/>
    </xf>
    <xf numFmtId="0" fontId="8" fillId="5" borderId="8" xfId="4" applyFill="1" applyBorder="1" applyAlignment="1">
      <alignment horizontal="center"/>
    </xf>
    <xf numFmtId="0" fontId="8" fillId="5" borderId="7" xfId="4" applyFill="1" applyBorder="1" applyAlignment="1">
      <alignment horizontal="center"/>
    </xf>
    <xf numFmtId="0" fontId="8" fillId="5" borderId="9" xfId="4" applyFill="1" applyBorder="1" applyAlignment="1">
      <alignment horizontal="center"/>
    </xf>
    <xf numFmtId="0" fontId="8" fillId="5" borderId="6" xfId="4" applyFill="1" applyBorder="1" applyAlignment="1">
      <alignment horizontal="center"/>
    </xf>
    <xf numFmtId="166" fontId="8" fillId="5" borderId="10" xfId="4" applyNumberFormat="1" applyFill="1" applyBorder="1" applyAlignment="1">
      <alignment horizontal="center"/>
    </xf>
    <xf numFmtId="166" fontId="8" fillId="5" borderId="11" xfId="4" applyNumberFormat="1" applyFill="1" applyBorder="1" applyAlignment="1">
      <alignment horizontal="center"/>
    </xf>
    <xf numFmtId="166" fontId="8" fillId="5" borderId="12" xfId="4" applyNumberFormat="1" applyFill="1" applyBorder="1" applyAlignment="1">
      <alignment horizontal="center"/>
    </xf>
    <xf numFmtId="166" fontId="8" fillId="5" borderId="6" xfId="1" applyNumberFormat="1" applyFont="1" applyFill="1" applyBorder="1" applyAlignment="1">
      <alignment horizontal="center"/>
    </xf>
    <xf numFmtId="166" fontId="8" fillId="5" borderId="7" xfId="1" applyNumberFormat="1" applyFont="1" applyFill="1" applyBorder="1" applyAlignment="1">
      <alignment horizontal="center"/>
    </xf>
    <xf numFmtId="0" fontId="8" fillId="5" borderId="2" xfId="4" applyFill="1" applyBorder="1" applyAlignment="1">
      <alignment horizontal="center"/>
    </xf>
    <xf numFmtId="0" fontId="26" fillId="5" borderId="2" xfId="4" applyFont="1" applyFill="1" applyBorder="1" applyAlignment="1">
      <alignment wrapText="1"/>
    </xf>
    <xf numFmtId="166" fontId="8" fillId="5" borderId="14" xfId="4" applyNumberFormat="1" applyFill="1" applyBorder="1" applyAlignment="1">
      <alignment horizontal="center" vertical="center"/>
    </xf>
    <xf numFmtId="166" fontId="8" fillId="5" borderId="15" xfId="4" applyNumberFormat="1" applyFill="1" applyBorder="1" applyAlignment="1">
      <alignment horizontal="center" vertical="center"/>
    </xf>
    <xf numFmtId="166" fontId="8" fillId="5" borderId="14" xfId="1" applyNumberFormat="1" applyFont="1" applyFill="1" applyBorder="1"/>
    <xf numFmtId="166" fontId="8" fillId="5" borderId="15" xfId="1" applyNumberFormat="1" applyFont="1" applyFill="1" applyBorder="1"/>
    <xf numFmtId="0" fontId="27" fillId="5" borderId="0" xfId="0" applyFont="1" applyFill="1"/>
    <xf numFmtId="165" fontId="8" fillId="5" borderId="6" xfId="1" applyNumberFormat="1" applyFont="1" applyFill="1" applyBorder="1"/>
    <xf numFmtId="1" fontId="29" fillId="0" borderId="0" xfId="7" applyNumberFormat="1" applyFont="1" applyAlignment="1">
      <alignment horizontal="left" vertical="center"/>
    </xf>
    <xf numFmtId="1" fontId="29" fillId="0" borderId="0" xfId="7" applyNumberFormat="1" applyFont="1" applyAlignment="1">
      <alignment horizontal="right" vertical="center"/>
    </xf>
    <xf numFmtId="0" fontId="29" fillId="0" borderId="0" xfId="7" applyFont="1" applyAlignment="1">
      <alignment horizontal="center" vertical="center"/>
    </xf>
    <xf numFmtId="43" fontId="29" fillId="0" borderId="0" xfId="8" applyFont="1" applyAlignment="1">
      <alignment horizontal="center" vertical="center"/>
    </xf>
    <xf numFmtId="0" fontId="29" fillId="0" borderId="0" xfId="7" applyFont="1" applyAlignment="1">
      <alignment vertical="center"/>
    </xf>
    <xf numFmtId="0" fontId="30" fillId="6" borderId="17" xfId="7" applyFont="1" applyFill="1" applyBorder="1" applyAlignment="1">
      <alignment vertical="center"/>
    </xf>
    <xf numFmtId="1" fontId="30" fillId="0" borderId="18" xfId="7" applyNumberFormat="1" applyFont="1" applyBorder="1" applyAlignment="1">
      <alignment vertical="center"/>
    </xf>
    <xf numFmtId="0" fontId="30" fillId="6" borderId="20" xfId="7" applyFont="1" applyFill="1" applyBorder="1" applyAlignment="1">
      <alignment vertical="center"/>
    </xf>
    <xf numFmtId="1" fontId="30" fillId="0" borderId="21" xfId="7" applyNumberFormat="1" applyFont="1" applyBorder="1" applyAlignment="1">
      <alignment vertical="center"/>
    </xf>
    <xf numFmtId="0" fontId="30" fillId="6" borderId="22" xfId="7" applyFont="1" applyFill="1" applyBorder="1" applyAlignment="1">
      <alignment horizontal="center" vertical="center"/>
    </xf>
    <xf numFmtId="0" fontId="30" fillId="6" borderId="23" xfId="7" applyFont="1" applyFill="1" applyBorder="1" applyAlignment="1">
      <alignment horizontal="center" vertical="center"/>
    </xf>
    <xf numFmtId="0" fontId="30" fillId="6" borderId="24" xfId="7" applyFont="1" applyFill="1" applyBorder="1" applyAlignment="1">
      <alignment horizontal="center" vertical="center"/>
    </xf>
    <xf numFmtId="0" fontId="30" fillId="0" borderId="23" xfId="7" applyFont="1" applyBorder="1" applyAlignment="1">
      <alignment horizontal="center" vertical="center"/>
    </xf>
    <xf numFmtId="43" fontId="30" fillId="0" borderId="23" xfId="8" applyFont="1" applyBorder="1" applyAlignment="1">
      <alignment horizontal="center" vertical="center"/>
    </xf>
    <xf numFmtId="0" fontId="32" fillId="7" borderId="0" xfId="7" applyFont="1" applyFill="1" applyAlignment="1">
      <alignment horizontal="left" vertical="center"/>
    </xf>
    <xf numFmtId="3" fontId="29" fillId="5" borderId="25" xfId="8" applyNumberFormat="1" applyFont="1" applyFill="1" applyBorder="1" applyAlignment="1">
      <alignment horizontal="right" vertical="center"/>
    </xf>
    <xf numFmtId="167" fontId="29" fillId="0" borderId="26" xfId="8" applyNumberFormat="1" applyFont="1" applyBorder="1" applyAlignment="1">
      <alignment horizontal="right" vertical="center"/>
    </xf>
    <xf numFmtId="167" fontId="29" fillId="0" borderId="27" xfId="8" applyNumberFormat="1" applyFont="1" applyBorder="1" applyAlignment="1">
      <alignment horizontal="right" vertical="center"/>
    </xf>
    <xf numFmtId="4" fontId="29" fillId="0" borderId="26" xfId="8" applyNumberFormat="1" applyFont="1" applyBorder="1" applyAlignment="1">
      <alignment horizontal="right" vertical="center"/>
    </xf>
    <xf numFmtId="4" fontId="29" fillId="0" borderId="27" xfId="8" applyNumberFormat="1" applyFont="1" applyBorder="1" applyAlignment="1">
      <alignment horizontal="right" vertical="center"/>
    </xf>
    <xf numFmtId="4" fontId="29" fillId="0" borderId="19" xfId="8" applyNumberFormat="1" applyFont="1" applyBorder="1" applyAlignment="1">
      <alignment horizontal="right" vertical="center"/>
    </xf>
    <xf numFmtId="0" fontId="32" fillId="6" borderId="0" xfId="7" applyFont="1" applyFill="1" applyAlignment="1">
      <alignment horizontal="left" vertical="center"/>
    </xf>
    <xf numFmtId="3" fontId="29" fillId="6" borderId="25" xfId="8" applyNumberFormat="1" applyFont="1" applyFill="1" applyBorder="1" applyAlignment="1">
      <alignment horizontal="right" vertical="center"/>
    </xf>
    <xf numFmtId="167" fontId="29" fillId="6" borderId="26" xfId="8" applyNumberFormat="1" applyFont="1" applyFill="1" applyBorder="1" applyAlignment="1">
      <alignment horizontal="right" vertical="center"/>
    </xf>
    <xf numFmtId="167" fontId="29" fillId="6" borderId="27" xfId="8" applyNumberFormat="1" applyFont="1" applyFill="1" applyBorder="1" applyAlignment="1">
      <alignment horizontal="right" vertical="center"/>
    </xf>
    <xf numFmtId="4" fontId="29" fillId="6" borderId="26" xfId="8" applyNumberFormat="1" applyFont="1" applyFill="1" applyBorder="1" applyAlignment="1">
      <alignment horizontal="right" vertical="center"/>
    </xf>
    <xf numFmtId="4" fontId="29" fillId="6" borderId="27" xfId="8" applyNumberFormat="1" applyFont="1" applyFill="1" applyBorder="1" applyAlignment="1">
      <alignment horizontal="right" vertical="center"/>
    </xf>
    <xf numFmtId="4" fontId="29" fillId="6" borderId="28" xfId="8" applyNumberFormat="1" applyFont="1" applyFill="1" applyBorder="1" applyAlignment="1">
      <alignment horizontal="right" vertical="center"/>
    </xf>
    <xf numFmtId="4" fontId="29" fillId="0" borderId="28" xfId="8" applyNumberFormat="1" applyFont="1" applyBorder="1" applyAlignment="1">
      <alignment horizontal="right" vertical="center"/>
    </xf>
    <xf numFmtId="0" fontId="32" fillId="6" borderId="27" xfId="7" applyFont="1" applyFill="1" applyBorder="1" applyAlignment="1">
      <alignment horizontal="left" vertical="center"/>
    </xf>
    <xf numFmtId="0" fontId="30" fillId="8" borderId="16" xfId="7" applyFont="1" applyFill="1" applyBorder="1" applyAlignment="1">
      <alignment horizontal="left" vertical="center"/>
    </xf>
    <xf numFmtId="3" fontId="31" fillId="8" borderId="29" xfId="8" applyNumberFormat="1" applyFont="1" applyFill="1" applyBorder="1" applyAlignment="1">
      <alignment horizontal="right" vertical="center"/>
    </xf>
    <xf numFmtId="167" fontId="31" fillId="8" borderId="29" xfId="8" applyNumberFormat="1" applyFont="1" applyFill="1" applyBorder="1" applyAlignment="1">
      <alignment horizontal="right" vertical="center"/>
    </xf>
    <xf numFmtId="167" fontId="31" fillId="8" borderId="30" xfId="8" applyNumberFormat="1" applyFont="1" applyFill="1" applyBorder="1" applyAlignment="1">
      <alignment horizontal="right" vertical="center"/>
    </xf>
    <xf numFmtId="4" fontId="31" fillId="8" borderId="29" xfId="8" applyNumberFormat="1" applyFont="1" applyFill="1" applyBorder="1" applyAlignment="1">
      <alignment horizontal="right" vertical="center"/>
    </xf>
    <xf numFmtId="4" fontId="31" fillId="8" borderId="30" xfId="8" applyNumberFormat="1" applyFont="1" applyFill="1" applyBorder="1" applyAlignment="1">
      <alignment horizontal="right" vertical="center"/>
    </xf>
    <xf numFmtId="4" fontId="31" fillId="8" borderId="31" xfId="8" applyNumberFormat="1" applyFont="1" applyFill="1" applyBorder="1" applyAlignment="1">
      <alignment horizontal="right" vertical="center"/>
    </xf>
    <xf numFmtId="0" fontId="29" fillId="0" borderId="0" xfId="7" applyFont="1" applyAlignment="1">
      <alignment horizontal="left" vertical="center"/>
    </xf>
    <xf numFmtId="0" fontId="25" fillId="0" borderId="0" xfId="9" applyFont="1"/>
    <xf numFmtId="166" fontId="7" fillId="0" borderId="33" xfId="1" applyNumberFormat="1" applyFont="1" applyBorder="1"/>
    <xf numFmtId="166" fontId="7" fillId="0" borderId="7" xfId="1" applyNumberFormat="1" applyFont="1" applyBorder="1"/>
    <xf numFmtId="166" fontId="7" fillId="0" borderId="2" xfId="1" applyNumberFormat="1" applyFont="1" applyBorder="1"/>
    <xf numFmtId="167" fontId="0" fillId="0" borderId="6" xfId="10" applyNumberFormat="1" applyFont="1" applyBorder="1"/>
    <xf numFmtId="167" fontId="0" fillId="0" borderId="14" xfId="10" applyNumberFormat="1" applyFont="1" applyBorder="1"/>
    <xf numFmtId="167" fontId="0" fillId="0" borderId="15" xfId="10" applyNumberFormat="1" applyFont="1" applyBorder="1"/>
    <xf numFmtId="166" fontId="7" fillId="0" borderId="39" xfId="1" applyNumberFormat="1" applyFont="1" applyBorder="1"/>
    <xf numFmtId="167" fontId="0" fillId="0" borderId="40" xfId="10" applyNumberFormat="1" applyFont="1" applyBorder="1"/>
    <xf numFmtId="167" fontId="0" fillId="0" borderId="34" xfId="10" applyNumberFormat="1" applyFont="1" applyBorder="1"/>
    <xf numFmtId="0" fontId="7" fillId="0" borderId="2" xfId="9" applyBorder="1"/>
    <xf numFmtId="166" fontId="7" fillId="0" borderId="0" xfId="9" applyNumberFormat="1"/>
    <xf numFmtId="0" fontId="5" fillId="0" borderId="0" xfId="12"/>
    <xf numFmtId="0" fontId="10" fillId="5" borderId="0" xfId="12" applyFont="1" applyFill="1"/>
    <xf numFmtId="0" fontId="5" fillId="5" borderId="0" xfId="12" applyFill="1"/>
    <xf numFmtId="0" fontId="28" fillId="5" borderId="0" xfId="13" applyFont="1" applyFill="1"/>
    <xf numFmtId="0" fontId="28" fillId="5" borderId="7" xfId="13" applyFont="1" applyFill="1" applyBorder="1" applyAlignment="1">
      <alignment horizontal="center"/>
    </xf>
    <xf numFmtId="166" fontId="28" fillId="5" borderId="2" xfId="1" applyNumberFormat="1" applyFont="1" applyFill="1" applyBorder="1" applyAlignment="1">
      <alignment horizontal="center"/>
    </xf>
    <xf numFmtId="168" fontId="28" fillId="5" borderId="14" xfId="13" applyNumberFormat="1" applyFont="1" applyFill="1" applyBorder="1" applyAlignment="1">
      <alignment horizontal="center"/>
    </xf>
    <xf numFmtId="0" fontId="5" fillId="5" borderId="7" xfId="12" applyFill="1" applyBorder="1" applyAlignment="1">
      <alignment horizontal="center"/>
    </xf>
    <xf numFmtId="166" fontId="5" fillId="5" borderId="2" xfId="1" applyNumberFormat="1" applyFont="1" applyFill="1" applyBorder="1" applyAlignment="1">
      <alignment horizontal="center"/>
    </xf>
    <xf numFmtId="168" fontId="28" fillId="5" borderId="15" xfId="13" applyNumberFormat="1" applyFont="1" applyFill="1" applyBorder="1" applyAlignment="1">
      <alignment horizontal="center"/>
    </xf>
    <xf numFmtId="166" fontId="28" fillId="5" borderId="7" xfId="1" applyNumberFormat="1" applyFont="1" applyFill="1" applyBorder="1" applyAlignment="1">
      <alignment horizontal="center"/>
    </xf>
    <xf numFmtId="166" fontId="5" fillId="5" borderId="7" xfId="1" applyNumberFormat="1" applyFont="1" applyFill="1" applyBorder="1" applyAlignment="1">
      <alignment horizontal="center"/>
    </xf>
    <xf numFmtId="166" fontId="0" fillId="0" borderId="7" xfId="1" applyNumberFormat="1" applyFont="1" applyBorder="1"/>
    <xf numFmtId="166" fontId="5" fillId="5" borderId="7" xfId="1" applyNumberFormat="1" applyFont="1" applyFill="1" applyBorder="1"/>
    <xf numFmtId="0" fontId="5" fillId="5" borderId="0" xfId="12" applyFill="1" applyBorder="1" applyAlignment="1">
      <alignment horizontal="center"/>
    </xf>
    <xf numFmtId="166" fontId="5" fillId="5" borderId="0" xfId="1" applyNumberFormat="1" applyFont="1" applyFill="1" applyBorder="1" applyAlignment="1">
      <alignment horizontal="center"/>
    </xf>
    <xf numFmtId="166" fontId="0" fillId="0" borderId="0" xfId="1" applyNumberFormat="1" applyFont="1" applyBorder="1"/>
    <xf numFmtId="166" fontId="5" fillId="5" borderId="0" xfId="1" applyNumberFormat="1" applyFont="1" applyFill="1" applyBorder="1"/>
    <xf numFmtId="168" fontId="28" fillId="5" borderId="0" xfId="13" applyNumberFormat="1" applyFont="1" applyFill="1" applyBorder="1" applyAlignment="1">
      <alignment horizontal="center"/>
    </xf>
    <xf numFmtId="166" fontId="0" fillId="0" borderId="2" xfId="1" applyNumberFormat="1" applyFont="1" applyBorder="1"/>
    <xf numFmtId="166" fontId="5" fillId="5" borderId="2" xfId="1" applyNumberFormat="1" applyFont="1" applyFill="1" applyBorder="1"/>
    <xf numFmtId="0" fontId="36" fillId="5" borderId="0" xfId="14" applyFont="1" applyFill="1" applyBorder="1" applyAlignment="1">
      <alignment horizontal="center" wrapText="1"/>
    </xf>
    <xf numFmtId="0" fontId="5" fillId="5" borderId="0" xfId="12" applyFill="1" applyBorder="1"/>
    <xf numFmtId="169" fontId="5" fillId="5" borderId="0" xfId="12" applyNumberFormat="1" applyFill="1" applyBorder="1"/>
    <xf numFmtId="0" fontId="36" fillId="5" borderId="0" xfId="15" applyFont="1" applyFill="1" applyBorder="1" applyAlignment="1">
      <alignment horizontal="center"/>
    </xf>
    <xf numFmtId="0" fontId="36" fillId="5" borderId="0" xfId="15" applyFont="1" applyFill="1" applyBorder="1" applyAlignment="1">
      <alignment horizontal="center" wrapText="1"/>
    </xf>
    <xf numFmtId="0" fontId="36" fillId="5" borderId="0" xfId="15" applyFont="1" applyFill="1" applyBorder="1" applyAlignment="1">
      <alignment horizontal="left" vertical="top" wrapText="1"/>
    </xf>
    <xf numFmtId="170" fontId="37" fillId="5" borderId="0" xfId="15" applyNumberFormat="1" applyFont="1" applyFill="1" applyBorder="1" applyAlignment="1">
      <alignment horizontal="right" vertical="top"/>
    </xf>
    <xf numFmtId="0" fontId="5" fillId="5" borderId="7" xfId="12" applyFill="1" applyBorder="1"/>
    <xf numFmtId="0" fontId="30" fillId="6" borderId="41" xfId="7" applyFont="1" applyFill="1" applyBorder="1" applyAlignment="1">
      <alignment horizontal="left" vertical="center"/>
    </xf>
    <xf numFmtId="3" fontId="31" fillId="6" borderId="42" xfId="8" applyNumberFormat="1" applyFont="1" applyFill="1" applyBorder="1" applyAlignment="1">
      <alignment horizontal="right" vertical="center"/>
    </xf>
    <xf numFmtId="167" fontId="31" fillId="6" borderId="43" xfId="8" applyNumberFormat="1" applyFont="1" applyFill="1" applyBorder="1" applyAlignment="1">
      <alignment horizontal="right" vertical="center"/>
    </xf>
    <xf numFmtId="167" fontId="31" fillId="6" borderId="44" xfId="8" applyNumberFormat="1" applyFont="1" applyFill="1" applyBorder="1" applyAlignment="1">
      <alignment horizontal="right" vertical="center"/>
    </xf>
    <xf numFmtId="4" fontId="31" fillId="6" borderId="43" xfId="8" applyNumberFormat="1" applyFont="1" applyFill="1" applyBorder="1" applyAlignment="1">
      <alignment horizontal="right" vertical="center"/>
    </xf>
    <xf numFmtId="4" fontId="31" fillId="6" borderId="44" xfId="8" applyNumberFormat="1" applyFont="1" applyFill="1" applyBorder="1" applyAlignment="1">
      <alignment horizontal="right" vertical="center"/>
    </xf>
    <xf numFmtId="4" fontId="31" fillId="6" borderId="45" xfId="8" applyNumberFormat="1" applyFont="1" applyFill="1" applyBorder="1" applyAlignment="1">
      <alignment horizontal="right" vertical="center"/>
    </xf>
    <xf numFmtId="0" fontId="25" fillId="5" borderId="0" xfId="12" applyFont="1" applyFill="1"/>
    <xf numFmtId="0" fontId="10" fillId="5" borderId="2" xfId="12" applyFont="1" applyFill="1" applyBorder="1" applyAlignment="1">
      <alignment horizontal="center"/>
    </xf>
    <xf numFmtId="0" fontId="5" fillId="5" borderId="2" xfId="12" applyFont="1" applyFill="1" applyBorder="1" applyAlignment="1">
      <alignment horizontal="center"/>
    </xf>
    <xf numFmtId="0" fontId="5" fillId="5" borderId="2" xfId="12" applyFill="1" applyBorder="1" applyAlignment="1">
      <alignment horizontal="center"/>
    </xf>
    <xf numFmtId="0" fontId="10" fillId="5" borderId="13" xfId="12" applyFont="1" applyFill="1" applyBorder="1" applyAlignment="1">
      <alignment horizontal="center"/>
    </xf>
    <xf numFmtId="169" fontId="5" fillId="5" borderId="0" xfId="12" applyNumberFormat="1" applyFont="1" applyFill="1" applyBorder="1" applyAlignment="1">
      <alignment horizontal="center"/>
    </xf>
    <xf numFmtId="0" fontId="26" fillId="5" borderId="0" xfId="12" applyFont="1" applyFill="1"/>
    <xf numFmtId="0" fontId="10" fillId="5" borderId="7" xfId="12" applyFont="1" applyFill="1" applyBorder="1" applyAlignment="1">
      <alignment horizontal="center" vertical="center" wrapText="1"/>
    </xf>
    <xf numFmtId="171" fontId="5" fillId="5" borderId="7" xfId="12" applyNumberFormat="1" applyFill="1" applyBorder="1" applyAlignment="1">
      <alignment horizontal="center"/>
    </xf>
    <xf numFmtId="0" fontId="18" fillId="5" borderId="0" xfId="12" applyFont="1" applyFill="1"/>
    <xf numFmtId="0" fontId="5" fillId="5" borderId="0" xfId="12" applyFont="1" applyFill="1"/>
    <xf numFmtId="10" fontId="0" fillId="5" borderId="0" xfId="16" applyNumberFormat="1" applyFont="1" applyFill="1"/>
    <xf numFmtId="0" fontId="10" fillId="0" borderId="7" xfId="9" applyFont="1" applyBorder="1" applyAlignment="1">
      <alignment horizontal="center" vertical="center"/>
    </xf>
    <xf numFmtId="0" fontId="10" fillId="0" borderId="2" xfId="9" applyFont="1" applyBorder="1" applyAlignment="1">
      <alignment horizontal="center" vertical="center"/>
    </xf>
    <xf numFmtId="0" fontId="10" fillId="0" borderId="6" xfId="9" applyFont="1" applyBorder="1" applyAlignment="1">
      <alignment horizontal="center" vertical="center"/>
    </xf>
    <xf numFmtId="0" fontId="4" fillId="5" borderId="0" xfId="12" applyFont="1" applyFill="1"/>
    <xf numFmtId="0" fontId="10" fillId="5" borderId="2" xfId="12" applyFont="1" applyFill="1" applyBorder="1" applyAlignment="1">
      <alignment horizontal="center" vertical="center" wrapText="1"/>
    </xf>
    <xf numFmtId="171" fontId="5" fillId="5" borderId="2" xfId="12" applyNumberFormat="1" applyFill="1" applyBorder="1" applyAlignment="1">
      <alignment horizontal="center"/>
    </xf>
    <xf numFmtId="0" fontId="10" fillId="5" borderId="13" xfId="12" applyFont="1" applyFill="1" applyBorder="1" applyAlignment="1">
      <alignment horizontal="center" vertical="center" wrapText="1"/>
    </xf>
    <xf numFmtId="0" fontId="39" fillId="5" borderId="0" xfId="0" applyFont="1" applyFill="1"/>
    <xf numFmtId="165" fontId="5" fillId="5" borderId="14" xfId="1" applyNumberFormat="1" applyFont="1" applyFill="1" applyBorder="1" applyAlignment="1">
      <alignment horizontal="center"/>
    </xf>
    <xf numFmtId="0" fontId="10" fillId="5" borderId="7" xfId="0" applyFont="1" applyFill="1" applyBorder="1" applyAlignment="1">
      <alignment horizontal="center" vertical="center" wrapText="1"/>
    </xf>
    <xf numFmtId="0" fontId="10" fillId="5" borderId="7" xfId="12" applyFont="1" applyFill="1" applyBorder="1" applyAlignment="1">
      <alignment horizontal="center"/>
    </xf>
    <xf numFmtId="0" fontId="5" fillId="5" borderId="7" xfId="12" applyFont="1" applyFill="1" applyBorder="1" applyAlignment="1">
      <alignment horizontal="center"/>
    </xf>
    <xf numFmtId="165" fontId="5" fillId="5" borderId="15" xfId="1" applyNumberFormat="1" applyFont="1" applyFill="1" applyBorder="1" applyAlignment="1">
      <alignment horizontal="center"/>
    </xf>
    <xf numFmtId="165" fontId="5" fillId="5" borderId="7" xfId="1" applyNumberFormat="1" applyFont="1" applyFill="1" applyBorder="1" applyAlignment="1">
      <alignment horizontal="center"/>
    </xf>
    <xf numFmtId="168" fontId="41" fillId="5" borderId="0" xfId="17" applyNumberFormat="1" applyFont="1" applyFill="1" applyBorder="1"/>
    <xf numFmtId="168" fontId="41" fillId="5" borderId="0" xfId="17" applyNumberFormat="1" applyFont="1" applyFill="1" applyBorder="1" applyAlignment="1">
      <alignment vertical="top" wrapText="1"/>
    </xf>
    <xf numFmtId="172" fontId="41" fillId="5" borderId="0" xfId="17" applyNumberFormat="1" applyFont="1" applyFill="1" applyBorder="1" applyAlignment="1">
      <alignment vertical="top" wrapText="1"/>
    </xf>
    <xf numFmtId="172" fontId="42" fillId="5" borderId="0" xfId="23" applyNumberFormat="1" applyFont="1" applyFill="1" applyBorder="1" applyAlignment="1">
      <alignment horizontal="right" vertical="center"/>
    </xf>
    <xf numFmtId="165" fontId="5" fillId="5" borderId="7" xfId="12" applyNumberFormat="1" applyFill="1" applyBorder="1"/>
    <xf numFmtId="165" fontId="5" fillId="5" borderId="2" xfId="12" applyNumberFormat="1" applyFill="1" applyBorder="1"/>
    <xf numFmtId="165" fontId="5" fillId="5" borderId="14" xfId="12" applyNumberFormat="1" applyFill="1" applyBorder="1"/>
    <xf numFmtId="165" fontId="5" fillId="5" borderId="15" xfId="12" applyNumberFormat="1" applyFill="1" applyBorder="1"/>
    <xf numFmtId="168" fontId="5" fillId="5" borderId="14" xfId="12" applyNumberFormat="1" applyFill="1" applyBorder="1"/>
    <xf numFmtId="168" fontId="5" fillId="5" borderId="15" xfId="12" applyNumberFormat="1" applyFill="1" applyBorder="1"/>
    <xf numFmtId="165" fontId="26" fillId="5" borderId="0" xfId="24" applyNumberFormat="1" applyFont="1" applyFill="1" applyBorder="1" applyAlignment="1">
      <alignment horizontal="right" vertical="top" wrapText="1"/>
    </xf>
    <xf numFmtId="165" fontId="41" fillId="5" borderId="0" xfId="24" applyNumberFormat="1" applyFont="1" applyFill="1" applyBorder="1" applyAlignment="1">
      <alignment horizontal="right" vertical="center"/>
    </xf>
    <xf numFmtId="0" fontId="17" fillId="5" borderId="0" xfId="3" applyFill="1"/>
    <xf numFmtId="165" fontId="0" fillId="5" borderId="14" xfId="1" applyNumberFormat="1" applyFont="1" applyFill="1" applyBorder="1"/>
    <xf numFmtId="0" fontId="21" fillId="5" borderId="2" xfId="0" applyFont="1" applyFill="1" applyBorder="1" applyAlignment="1">
      <alignment horizontal="center" vertical="center"/>
    </xf>
    <xf numFmtId="0" fontId="21" fillId="5" borderId="13" xfId="0" applyFont="1" applyFill="1" applyBorder="1" applyAlignment="1">
      <alignment horizontal="center" vertical="center" wrapText="1"/>
    </xf>
    <xf numFmtId="0" fontId="21" fillId="5" borderId="6" xfId="0" applyFont="1" applyFill="1" applyBorder="1" applyAlignment="1">
      <alignment horizontal="center" vertical="center"/>
    </xf>
    <xf numFmtId="0" fontId="21" fillId="5" borderId="7" xfId="0" applyFont="1" applyFill="1" applyBorder="1" applyAlignment="1">
      <alignment horizontal="center" vertical="center"/>
    </xf>
    <xf numFmtId="165" fontId="0" fillId="5" borderId="15" xfId="1" applyNumberFormat="1" applyFont="1" applyFill="1" applyBorder="1"/>
    <xf numFmtId="167" fontId="0" fillId="5" borderId="2" xfId="16" applyNumberFormat="1" applyFont="1" applyFill="1" applyBorder="1" applyAlignment="1">
      <alignment horizontal="center"/>
    </xf>
    <xf numFmtId="167" fontId="0" fillId="5" borderId="14" xfId="16" applyNumberFormat="1" applyFont="1" applyFill="1" applyBorder="1"/>
    <xf numFmtId="167" fontId="0" fillId="5" borderId="15" xfId="16" applyNumberFormat="1" applyFont="1" applyFill="1" applyBorder="1"/>
    <xf numFmtId="0" fontId="3" fillId="5" borderId="0" xfId="12" applyFont="1" applyFill="1"/>
    <xf numFmtId="173" fontId="0" fillId="5" borderId="14" xfId="26" applyNumberFormat="1" applyFont="1" applyFill="1" applyBorder="1" applyAlignment="1">
      <alignment horizontal="center"/>
    </xf>
    <xf numFmtId="173" fontId="0" fillId="5" borderId="15" xfId="26" applyNumberFormat="1" applyFont="1" applyFill="1" applyBorder="1" applyAlignment="1">
      <alignment horizontal="center"/>
    </xf>
    <xf numFmtId="167" fontId="2" fillId="5" borderId="34" xfId="2" applyNumberFormat="1" applyFont="1" applyFill="1" applyBorder="1" applyAlignment="1">
      <alignment horizontal="center" vertical="center" wrapText="1"/>
    </xf>
    <xf numFmtId="167" fontId="2" fillId="5" borderId="7" xfId="0" applyNumberFormat="1" applyFont="1" applyFill="1" applyBorder="1"/>
    <xf numFmtId="168" fontId="5" fillId="5" borderId="15" xfId="12" applyNumberFormat="1" applyFont="1" applyFill="1" applyBorder="1" applyAlignment="1">
      <alignment horizontal="center"/>
    </xf>
    <xf numFmtId="168" fontId="5" fillId="5" borderId="14" xfId="12" applyNumberFormat="1" applyFont="1" applyFill="1" applyBorder="1" applyAlignment="1">
      <alignment horizontal="center"/>
    </xf>
    <xf numFmtId="0" fontId="24" fillId="5" borderId="0" xfId="9" applyFont="1" applyFill="1" applyAlignment="1">
      <alignment horizontal="left" vertical="top" wrapText="1"/>
    </xf>
    <xf numFmtId="0" fontId="14" fillId="2" borderId="50" xfId="0" applyFont="1" applyFill="1" applyBorder="1" applyAlignment="1">
      <alignment horizontal="center" vertical="center" wrapText="1"/>
    </xf>
    <xf numFmtId="0" fontId="17" fillId="3" borderId="1" xfId="3" applyFill="1" applyBorder="1" applyAlignment="1">
      <alignment horizontal="center" vertical="center" wrapText="1"/>
    </xf>
    <xf numFmtId="0" fontId="17" fillId="4" borderId="1" xfId="3" applyFill="1" applyBorder="1" applyAlignment="1">
      <alignment horizontal="center" vertical="center" wrapText="1"/>
    </xf>
    <xf numFmtId="0" fontId="14" fillId="2" borderId="49"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0" fillId="5" borderId="0" xfId="0" applyFill="1" applyBorder="1"/>
    <xf numFmtId="0" fontId="12" fillId="5" borderId="0" xfId="0" applyFont="1" applyFill="1"/>
    <xf numFmtId="0" fontId="13" fillId="5" borderId="0" xfId="0" applyFont="1" applyFill="1"/>
    <xf numFmtId="0" fontId="24" fillId="5" borderId="0" xfId="9" applyFont="1" applyFill="1" applyAlignment="1">
      <alignment vertical="top"/>
    </xf>
    <xf numFmtId="0" fontId="23" fillId="5" borderId="0" xfId="9" applyFont="1" applyFill="1" applyAlignment="1">
      <alignment vertical="top" wrapText="1"/>
    </xf>
    <xf numFmtId="0" fontId="24" fillId="5" borderId="0" xfId="9" applyFont="1" applyFill="1" applyAlignment="1">
      <alignment vertical="top" wrapText="1"/>
    </xf>
    <xf numFmtId="0" fontId="24" fillId="0" borderId="0" xfId="9" applyFont="1" applyAlignment="1">
      <alignment vertical="top" wrapText="1"/>
    </xf>
    <xf numFmtId="0" fontId="23" fillId="0" borderId="0" xfId="9" applyNumberFormat="1" applyFont="1" applyAlignment="1">
      <alignment vertical="top"/>
    </xf>
    <xf numFmtId="0" fontId="24" fillId="0" borderId="0" xfId="9" applyNumberFormat="1" applyFont="1" applyAlignment="1">
      <alignment vertical="top"/>
    </xf>
    <xf numFmtId="0" fontId="23" fillId="0" borderId="0" xfId="9" applyFont="1" applyAlignment="1">
      <alignment vertical="top"/>
    </xf>
    <xf numFmtId="0" fontId="24" fillId="0" borderId="0" xfId="9" applyFont="1" applyAlignment="1">
      <alignment vertical="top"/>
    </xf>
    <xf numFmtId="0" fontId="1" fillId="5" borderId="2" xfId="12" applyFont="1" applyFill="1" applyBorder="1" applyAlignment="1">
      <alignment horizontal="center"/>
    </xf>
    <xf numFmtId="0" fontId="10" fillId="5" borderId="2" xfId="4" applyFont="1" applyFill="1" applyBorder="1" applyAlignment="1">
      <alignment horizontal="center" vertical="center"/>
    </xf>
    <xf numFmtId="0" fontId="10" fillId="5" borderId="3" xfId="4" applyFont="1" applyFill="1" applyBorder="1" applyAlignment="1">
      <alignment horizontal="center" vertical="center" wrapText="1"/>
    </xf>
    <xf numFmtId="0" fontId="10" fillId="5" borderId="4" xfId="4" applyFont="1" applyFill="1" applyBorder="1" applyAlignment="1">
      <alignment horizontal="center" vertical="center" wrapText="1"/>
    </xf>
    <xf numFmtId="0" fontId="10" fillId="5" borderId="5" xfId="4" applyFont="1" applyFill="1" applyBorder="1" applyAlignment="1">
      <alignment horizontal="center" vertical="center" wrapText="1"/>
    </xf>
    <xf numFmtId="0" fontId="10" fillId="5" borderId="6" xfId="4" applyFont="1" applyFill="1" applyBorder="1" applyAlignment="1">
      <alignment horizontal="center" vertical="center" wrapText="1"/>
    </xf>
    <xf numFmtId="0" fontId="10" fillId="5" borderId="7" xfId="4" applyFont="1" applyFill="1" applyBorder="1" applyAlignment="1">
      <alignment horizontal="center" vertical="center" wrapText="1"/>
    </xf>
    <xf numFmtId="0" fontId="21" fillId="5" borderId="7" xfId="13" applyFont="1" applyFill="1" applyBorder="1" applyAlignment="1">
      <alignment horizontal="center" vertical="center"/>
    </xf>
    <xf numFmtId="0" fontId="21" fillId="5" borderId="7" xfId="13" applyFont="1" applyFill="1" applyBorder="1" applyAlignment="1">
      <alignment horizontal="center" vertical="center" wrapText="1"/>
    </xf>
    <xf numFmtId="0" fontId="21" fillId="5" borderId="2" xfId="13" applyFont="1" applyFill="1" applyBorder="1" applyAlignment="1">
      <alignment horizontal="center" vertical="center" wrapText="1"/>
    </xf>
    <xf numFmtId="0" fontId="21" fillId="5" borderId="13" xfId="13" applyFont="1" applyFill="1" applyBorder="1" applyAlignment="1">
      <alignment horizontal="center" vertical="center" wrapText="1"/>
    </xf>
    <xf numFmtId="0" fontId="21" fillId="5" borderId="14" xfId="13" applyFont="1" applyFill="1" applyBorder="1" applyAlignment="1">
      <alignment horizontal="center" vertical="center" wrapText="1"/>
    </xf>
    <xf numFmtId="0" fontId="30" fillId="0" borderId="36" xfId="7" applyFont="1" applyBorder="1" applyAlignment="1">
      <alignment horizontal="center" vertical="center"/>
    </xf>
    <xf numFmtId="0" fontId="30" fillId="0" borderId="37" xfId="7" applyFont="1" applyBorder="1" applyAlignment="1">
      <alignment horizontal="center" vertical="center"/>
    </xf>
    <xf numFmtId="0" fontId="30" fillId="6" borderId="36" xfId="7" applyFont="1" applyFill="1" applyBorder="1" applyAlignment="1">
      <alignment horizontal="center" vertical="center"/>
    </xf>
    <xf numFmtId="0" fontId="30" fillId="6" borderId="37" xfId="7" applyFont="1" applyFill="1" applyBorder="1" applyAlignment="1">
      <alignment horizontal="center" vertical="center"/>
    </xf>
    <xf numFmtId="0" fontId="30" fillId="6" borderId="38" xfId="7" applyFont="1" applyFill="1" applyBorder="1" applyAlignment="1">
      <alignment horizontal="center" vertical="center"/>
    </xf>
    <xf numFmtId="0" fontId="30" fillId="0" borderId="38" xfId="7" applyFont="1" applyBorder="1" applyAlignment="1">
      <alignment horizontal="center" vertical="center"/>
    </xf>
    <xf numFmtId="0" fontId="10" fillId="0" borderId="2" xfId="9" applyFont="1" applyBorder="1" applyAlignment="1">
      <alignment horizontal="center"/>
    </xf>
    <xf numFmtId="0" fontId="10" fillId="0" borderId="47" xfId="9" applyFont="1" applyBorder="1" applyAlignment="1">
      <alignment horizontal="center"/>
    </xf>
    <xf numFmtId="0" fontId="10" fillId="0" borderId="6" xfId="9" applyFont="1" applyBorder="1" applyAlignment="1">
      <alignment horizontal="center"/>
    </xf>
    <xf numFmtId="0" fontId="10" fillId="0" borderId="46" xfId="9" applyFont="1" applyBorder="1" applyAlignment="1">
      <alignment horizontal="center" vertical="center"/>
    </xf>
    <xf numFmtId="0" fontId="10" fillId="0" borderId="48" xfId="9" applyFont="1" applyBorder="1" applyAlignment="1">
      <alignment horizontal="center" vertical="center"/>
    </xf>
    <xf numFmtId="0" fontId="10" fillId="0" borderId="39" xfId="9" applyFont="1" applyBorder="1" applyAlignment="1">
      <alignment horizontal="center" vertical="center"/>
    </xf>
    <xf numFmtId="0" fontId="10" fillId="0" borderId="7" xfId="9" applyFont="1" applyBorder="1" applyAlignment="1">
      <alignment horizontal="center" vertical="center"/>
    </xf>
    <xf numFmtId="0" fontId="10" fillId="0" borderId="2" xfId="9" applyFont="1" applyBorder="1" applyAlignment="1">
      <alignment horizontal="center" vertical="center"/>
    </xf>
    <xf numFmtId="0" fontId="10" fillId="0" borderId="32" xfId="9" applyFont="1" applyBorder="1" applyAlignment="1">
      <alignment horizontal="center" vertical="center"/>
    </xf>
    <xf numFmtId="0" fontId="10" fillId="0" borderId="13" xfId="9" applyFont="1" applyBorder="1" applyAlignment="1">
      <alignment horizontal="center" vertical="center"/>
    </xf>
    <xf numFmtId="0" fontId="10" fillId="0" borderId="14" xfId="9" applyFont="1" applyBorder="1" applyAlignment="1">
      <alignment horizontal="center" vertical="center"/>
    </xf>
    <xf numFmtId="0" fontId="10" fillId="0" borderId="6" xfId="9" applyFont="1" applyBorder="1" applyAlignment="1">
      <alignment horizontal="center" vertical="center"/>
    </xf>
    <xf numFmtId="0" fontId="10" fillId="0" borderId="7" xfId="9" applyFont="1" applyBorder="1" applyAlignment="1">
      <alignment horizontal="center" vertical="center" wrapText="1"/>
    </xf>
    <xf numFmtId="0" fontId="23" fillId="0" borderId="0" xfId="9" applyFont="1" applyAlignment="1">
      <alignment horizontal="left" vertical="top" wrapText="1"/>
    </xf>
    <xf numFmtId="0" fontId="24" fillId="0" borderId="0" xfId="9" applyFont="1" applyAlignment="1">
      <alignment horizontal="left" vertical="top" wrapText="1"/>
    </xf>
    <xf numFmtId="0" fontId="36" fillId="5" borderId="0" xfId="15" applyFont="1" applyFill="1" applyBorder="1" applyAlignment="1">
      <alignment horizontal="left" vertical="top" wrapText="1"/>
    </xf>
    <xf numFmtId="0" fontId="36" fillId="5" borderId="0" xfId="15" applyFont="1" applyFill="1" applyBorder="1" applyAlignment="1">
      <alignment horizontal="left" wrapText="1"/>
    </xf>
    <xf numFmtId="0" fontId="36" fillId="5" borderId="0" xfId="15" applyFont="1" applyFill="1" applyBorder="1" applyAlignment="1">
      <alignment horizontal="center" wrapText="1"/>
    </xf>
    <xf numFmtId="0" fontId="36" fillId="5" borderId="0" xfId="14" applyFont="1" applyFill="1" applyBorder="1" applyAlignment="1">
      <alignment horizontal="left" wrapText="1"/>
    </xf>
  </cellXfs>
  <cellStyles count="27">
    <cellStyle name="Hipervínculo" xfId="3" builtinId="8"/>
    <cellStyle name="Hipervínculo 2" xfId="5" xr:uid="{00000000-0005-0000-0000-000001000000}"/>
    <cellStyle name="Hipervínculo 3" xfId="18" xr:uid="{00000000-0005-0000-0000-000002000000}"/>
    <cellStyle name="Millares" xfId="1" builtinId="3"/>
    <cellStyle name="Millares [0]" xfId="26" builtinId="6"/>
    <cellStyle name="Millares 2" xfId="6" xr:uid="{00000000-0005-0000-0000-000005000000}"/>
    <cellStyle name="Millares 2 2" xfId="21" xr:uid="{00000000-0005-0000-0000-000006000000}"/>
    <cellStyle name="Millares 3" xfId="8" xr:uid="{00000000-0005-0000-0000-000007000000}"/>
    <cellStyle name="Millares 3 2" xfId="22" xr:uid="{00000000-0005-0000-0000-000008000000}"/>
    <cellStyle name="Millares 4" xfId="11" xr:uid="{00000000-0005-0000-0000-000009000000}"/>
    <cellStyle name="Millares 5" xfId="19" xr:uid="{00000000-0005-0000-0000-00000A000000}"/>
    <cellStyle name="Millares 6" xfId="25" xr:uid="{00000000-0005-0000-0000-00000B000000}"/>
    <cellStyle name="Normal" xfId="0" builtinId="0"/>
    <cellStyle name="Normal 10" xfId="13" xr:uid="{00000000-0005-0000-0000-00000D000000}"/>
    <cellStyle name="Normal 2" xfId="4" xr:uid="{00000000-0005-0000-0000-00000E000000}"/>
    <cellStyle name="Normal 2 2" xfId="20" xr:uid="{00000000-0005-0000-0000-00000F000000}"/>
    <cellStyle name="Normal 3" xfId="7" xr:uid="{00000000-0005-0000-0000-000010000000}"/>
    <cellStyle name="Normal 4" xfId="9" xr:uid="{00000000-0005-0000-0000-000011000000}"/>
    <cellStyle name="Normal 5" xfId="12" xr:uid="{00000000-0005-0000-0000-000012000000}"/>
    <cellStyle name="Normal 6" xfId="17" xr:uid="{00000000-0005-0000-0000-000013000000}"/>
    <cellStyle name="Normal 7" xfId="24" xr:uid="{00000000-0005-0000-0000-000014000000}"/>
    <cellStyle name="Normal_Hoja2" xfId="15" xr:uid="{00000000-0005-0000-0000-000015000000}"/>
    <cellStyle name="Normal_Hoja2_1" xfId="14" xr:uid="{00000000-0005-0000-0000-000016000000}"/>
    <cellStyle name="Normal_Titulo propiedad" xfId="23" xr:uid="{00000000-0005-0000-0000-000017000000}"/>
    <cellStyle name="Porcentaje" xfId="2" builtinId="5"/>
    <cellStyle name="Porcentaje 2" xfId="10" xr:uid="{00000000-0005-0000-0000-000019000000}"/>
    <cellStyle name="Porcentaje 3" xfId="16" xr:uid="{00000000-0005-0000-0000-00001A000000}"/>
  </cellStyles>
  <dxfs count="201">
    <dxf>
      <fill>
        <patternFill>
          <bgColor theme="3" tint="0.39994506668294322"/>
        </patternFill>
      </fill>
    </dxf>
    <dxf>
      <fill>
        <patternFill>
          <bgColor rgb="FF00B0F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rgb="FF00B0F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rgb="FF00B0F0"/>
        </patternFill>
      </fill>
    </dxf>
    <dxf>
      <fill>
        <patternFill>
          <bgColor theme="3" tint="0.39994506668294322"/>
        </patternFill>
      </fill>
    </dxf>
    <dxf>
      <fill>
        <patternFill>
          <bgColor rgb="FF00B0F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rgb="FF00B0F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rgb="FF00B0F0"/>
        </patternFill>
      </fill>
    </dxf>
    <dxf>
      <fill>
        <patternFill>
          <bgColor theme="3" tint="0.39994506668294322"/>
        </patternFill>
      </fill>
    </dxf>
    <dxf>
      <fill>
        <patternFill>
          <bgColor rgb="FF00B0F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rgb="FF00B0F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rgb="FF00B0F0"/>
        </patternFill>
      </fill>
    </dxf>
    <dxf>
      <fill>
        <patternFill>
          <bgColor theme="3" tint="0.39994506668294322"/>
        </patternFill>
      </fill>
    </dxf>
    <dxf>
      <fill>
        <patternFill>
          <bgColor rgb="FF00B0F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rgb="FF00B0F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rgb="FF00B0F0"/>
        </patternFill>
      </fill>
    </dxf>
    <dxf>
      <fill>
        <patternFill>
          <bgColor theme="3" tint="0.39994506668294322"/>
        </patternFill>
      </fill>
    </dxf>
    <dxf>
      <fill>
        <patternFill>
          <bgColor rgb="FF00B0F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rgb="FF00B0F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rgb="FF00B0F0"/>
        </patternFill>
      </fill>
    </dxf>
    <dxf>
      <fill>
        <patternFill>
          <bgColor theme="3" tint="0.39994506668294322"/>
        </patternFill>
      </fill>
    </dxf>
    <dxf>
      <fill>
        <patternFill>
          <bgColor rgb="FF00B0F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rgb="FF00B0F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rgb="FF00B0F0"/>
        </patternFill>
      </fill>
    </dxf>
    <dxf>
      <fill>
        <patternFill>
          <bgColor theme="3" tint="0.39994506668294322"/>
        </patternFill>
      </fill>
    </dxf>
    <dxf>
      <fill>
        <patternFill>
          <bgColor rgb="FF00B0F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rgb="FF00B0F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rgb="FF00B0F0"/>
        </patternFill>
      </fill>
    </dxf>
    <dxf>
      <fill>
        <patternFill>
          <bgColor theme="3" tint="0.39994506668294322"/>
        </patternFill>
      </fill>
    </dxf>
    <dxf>
      <fill>
        <patternFill>
          <bgColor rgb="FF00B0F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rgb="FF00B0F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rgb="FF00B0F0"/>
        </patternFill>
      </fill>
    </dxf>
    <dxf>
      <fill>
        <patternFill>
          <bgColor theme="3" tint="0.39994506668294322"/>
        </patternFill>
      </fill>
    </dxf>
    <dxf>
      <fill>
        <patternFill>
          <bgColor rgb="FF00B0F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rgb="FF00B0F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rgb="FF00B0F0"/>
        </patternFill>
      </fill>
    </dxf>
    <dxf>
      <fill>
        <patternFill>
          <bgColor theme="3" tint="0.39994506668294322"/>
        </patternFill>
      </fill>
    </dxf>
    <dxf>
      <fill>
        <patternFill>
          <bgColor rgb="FF00B0F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rgb="FF00B0F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rgb="FF00B0F0"/>
        </patternFill>
      </fill>
    </dxf>
    <dxf>
      <fill>
        <patternFill>
          <bgColor theme="3" tint="0.39994506668294322"/>
        </patternFill>
      </fill>
    </dxf>
    <dxf>
      <fill>
        <patternFill>
          <bgColor rgb="FF00B0F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rgb="FF00B0F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rgb="FF00B0F0"/>
        </patternFill>
      </fill>
    </dxf>
    <dxf>
      <fill>
        <patternFill>
          <bgColor theme="3" tint="0.39994506668294322"/>
        </patternFill>
      </fill>
    </dxf>
    <dxf>
      <fill>
        <patternFill>
          <bgColor rgb="FF00B0F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rgb="FF00B0F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rgb="FF00B0F0"/>
        </patternFill>
      </fill>
    </dxf>
    <dxf>
      <fill>
        <patternFill>
          <bgColor theme="3" tint="0.39994506668294322"/>
        </patternFill>
      </fill>
    </dxf>
    <dxf>
      <fill>
        <patternFill>
          <bgColor rgb="FF00B0F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0</xdr:row>
      <xdr:rowOff>38100</xdr:rowOff>
    </xdr:from>
    <xdr:to>
      <xdr:col>0</xdr:col>
      <xdr:colOff>649257</xdr:colOff>
      <xdr:row>2</xdr:row>
      <xdr:rowOff>180975</xdr:rowOff>
    </xdr:to>
    <xdr:pic>
      <xdr:nvPicPr>
        <xdr:cNvPr id="2" name="Imagen 1">
          <a:extLst>
            <a:ext uri="{FF2B5EF4-FFF2-40B4-BE49-F238E27FC236}">
              <a16:creationId xmlns:a16="http://schemas.microsoft.com/office/drawing/2014/main" id="{CC36ECEE-23EC-492B-B3EB-D5F86FA1FB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6" y="38100"/>
          <a:ext cx="62068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salinas\Desktop\Carpeta%202%20Nacimientos\1221-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esparza\Downloads\anuario-de-estad&#195;&#173;sticas-vitales-2017-tabulado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XV_1221-07"/>
      <sheetName val="I_1221-07"/>
      <sheetName val="III_1221-07"/>
      <sheetName val="IV_1221-07"/>
      <sheetName val="V_1221-07"/>
      <sheetName val="XIII_1221-07"/>
      <sheetName val="VI_1221-07"/>
      <sheetName val="VII_1221-07"/>
      <sheetName val="VIII_1221-07"/>
      <sheetName val="IX_1221-07"/>
      <sheetName val="XIV_1221-07"/>
      <sheetName val="X_1221-07"/>
      <sheetName val="XI_1221-07"/>
      <sheetName val="XII_1221-0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ABLA4"/>
      <sheetName val="121-01"/>
      <sheetName val="121-02"/>
      <sheetName val="1.2.2-01"/>
      <sheetName val="1.2.2-02"/>
      <sheetName val="Tabla resumen regiones"/>
      <sheetName val="1.2.2-03"/>
      <sheetName val="1.2.2-04"/>
      <sheetName val="Serie Nacimientos "/>
      <sheetName val="1221-01a"/>
      <sheetName val="1221-01b"/>
      <sheetName val="1.2.2.1-02"/>
      <sheetName val="1221-03_Total"/>
      <sheetName val="1221-03_Urbana"/>
      <sheetName val="1221-03_Rural"/>
      <sheetName val="1221-04_Total"/>
      <sheetName val="1221-04_Soltera"/>
      <sheetName val="1221-04_Casada"/>
      <sheetName val="1221-04 AUC"/>
      <sheetName val="1221-04Divorciada"/>
      <sheetName val="1221-04Sep-jud"/>
      <sheetName val="1221-04Viuda"/>
      <sheetName val="1221-04No_especificada"/>
      <sheetName val="1.2.2.1-05"/>
      <sheetName val="1.2.2.1-06"/>
      <sheetName val="1221-07"/>
      <sheetName val="1221-07AyP"/>
      <sheetName val="1221-07TPCA"/>
      <sheetName val="1221-07ANTOF"/>
      <sheetName val="1221-07ATCMA"/>
      <sheetName val="1221-07COQ"/>
      <sheetName val="1221-07VALPO"/>
      <sheetName val="1221-07RM"/>
      <sheetName val="1221-07LGBO"/>
      <sheetName val="1221-07MAULE"/>
      <sheetName val="1221-07NUBLE"/>
      <sheetName val="1221-07BBIO"/>
      <sheetName val="1221-07ARAUC"/>
      <sheetName val="1221-07RIOS"/>
      <sheetName val="1221-07LAGOS"/>
      <sheetName val="1221-07AYSEN"/>
      <sheetName val="1221-07MAG"/>
      <sheetName val="1221-08"/>
      <sheetName val="1221-09"/>
      <sheetName val="1221-10"/>
      <sheetName val="1.2.2.1-11"/>
      <sheetName val="1.2.2.1-12"/>
      <sheetName val="1221-13Total"/>
      <sheetName val="1221-13Hombres"/>
      <sheetName val="1221-13Mujeres"/>
      <sheetName val="1221-13Indeterminado"/>
      <sheetName val="1.2.2.1-14a"/>
      <sheetName val="1.2.2.1-14b"/>
      <sheetName val="1.2.2.1-18"/>
      <sheetName val="12.2.1-18b"/>
      <sheetName val="1.2.2.1-36"/>
      <sheetName val="1.2.2.1-37"/>
      <sheetName val="1.2.2.1-38"/>
      <sheetName val="1.2.2.1-40"/>
      <sheetName val="SERIE matrimonios"/>
      <sheetName val="1.2.2.4-01a"/>
      <sheetName val="1.2.2.4-01b"/>
      <sheetName val="1.2.2.4-02"/>
      <sheetName val="1.2.2.4-03"/>
      <sheetName val="Total_1224-04"/>
      <sheetName val="Urb_1224-04"/>
      <sheetName val="Rur_1224-04"/>
      <sheetName val="1.2.2.4-05"/>
      <sheetName val="1.2.2.4-06"/>
      <sheetName val="1.2.2.4-06b"/>
      <sheetName val="1.2.2.4-07"/>
      <sheetName val="1.2.2.4-08"/>
      <sheetName val="1.2.2.4-09"/>
      <sheetName val="1.2.2.4-10"/>
      <sheetName val="1.2.2.4-15"/>
      <sheetName val="1.2.2.4-16"/>
      <sheetName val="1.2.2.4-18"/>
      <sheetName val="1.2.2.5-Series AUC"/>
      <sheetName val="1.2.2.5-01"/>
      <sheetName val="1.2.2.5-03a"/>
      <sheetName val="1.2.2.5-03b"/>
      <sheetName val="1.2.2.5-03c"/>
      <sheetName val="1.2.2.5-03d"/>
      <sheetName val="1.2.2.5-04a"/>
      <sheetName val="1.2.2.5-05"/>
      <sheetName val="1225-05AyP"/>
      <sheetName val="1225-05TPCA"/>
      <sheetName val="1225-05ANTOF"/>
      <sheetName val="1225-05ATCMA"/>
      <sheetName val="1225-05COQ"/>
      <sheetName val="1225-05VALPO"/>
      <sheetName val="1225-05RM"/>
      <sheetName val="1225-05LGBO"/>
      <sheetName val="1225-05MAULE"/>
      <sheetName val="1225-05NUBLE"/>
      <sheetName val="1225-05BBIO"/>
      <sheetName val="1225-05ARAUC"/>
      <sheetName val="1225-05RIOS"/>
      <sheetName val="1225-05LAGOS"/>
      <sheetName val="1225-05AYSEN"/>
      <sheetName val="1225-05MAG"/>
      <sheetName val="Serie Defunciones Neonatales"/>
      <sheetName val="1.2.2.2.4-01"/>
      <sheetName val="1.2.2.2.4-02"/>
      <sheetName val="1.2.2.2.4-03"/>
      <sheetName val=" 12224-4 Total"/>
      <sheetName val="Hom_12224-04"/>
      <sheetName val="Muj_12224-04"/>
      <sheetName val="Ind_12224-04"/>
      <sheetName val="SERIE Def Menores de 1 Año"/>
      <sheetName val="1.2.2.2.5-01"/>
      <sheetName val="1.2.2.2.5-02"/>
      <sheetName val="Total_12225-03"/>
      <sheetName val="Hom_12225-03"/>
      <sheetName val="Muj_12225-03"/>
      <sheetName val="Ind_12225-03"/>
      <sheetName val="1.2.2.2.5-04"/>
      <sheetName val="1.2.2.2.5-05"/>
      <sheetName val="1.2.2.2.5-06"/>
      <sheetName val="Total_12225-07"/>
      <sheetName val="Hom_12225-07"/>
      <sheetName val="Muj_12225-07"/>
      <sheetName val="Ind_12225-07"/>
      <sheetName val="1.2.2.2.5-08"/>
      <sheetName val="1.2.2.2.5-09"/>
      <sheetName val="1.2.2.2.5-10"/>
      <sheetName val="1.2.2.2.5-11"/>
      <sheetName val="1.2.2.2.5-17"/>
      <sheetName val="1.2.2.2.5-22"/>
      <sheetName val="1.2.2.2.5-23"/>
      <sheetName val="SERIE Def Gen"/>
      <sheetName val="1.2.2.2.6-01a"/>
      <sheetName val="1.2.2.2.6-01b"/>
      <sheetName val="1.2.2.2.6-02"/>
      <sheetName val="1.2.2.2.6-03"/>
      <sheetName val="1.2.2.2.6-04"/>
      <sheetName val="12226-05_Total"/>
      <sheetName val="Hom_12226-05"/>
      <sheetName val="Muj_12226-05"/>
      <sheetName val="Ind_12226-05"/>
      <sheetName val="1.2.2.2.6-06"/>
      <sheetName val="1.2.2.2.6-07"/>
      <sheetName val="1.2.2.2.6-08"/>
      <sheetName val="1.2.2.2.6-09"/>
      <sheetName val="1.2.2.2.6-10"/>
      <sheetName val="1.2.2.2.6-11"/>
      <sheetName val="1.2.2.2.6-12"/>
      <sheetName val="1.2.2.2.6-13"/>
      <sheetName val="Total_12226-14"/>
      <sheetName val="Hom_12226-14"/>
      <sheetName val="Muj_12226-14"/>
      <sheetName val="Ind_12226-14"/>
      <sheetName val="1.2.2.2.6-20Total"/>
      <sheetName val="1.2.2.2.6-20Hombres"/>
      <sheetName val="1.2.2.2.6-20Mujeres"/>
      <sheetName val="1.2.2.2.6-20Indeterminado"/>
      <sheetName val="1.2.2.2.6-21"/>
      <sheetName val="1.2.2.2.6-22"/>
      <sheetName val="1.2.2.2.6-23"/>
      <sheetName val="Serie Def. Fetales"/>
      <sheetName val="1.2.2.2.2-01"/>
      <sheetName val="1.2.2.2.2-02"/>
      <sheetName val="1.2.2.2.2-03"/>
      <sheetName val="1.2.2.2.2-04"/>
      <sheetName val="1.2.2.2.2-05"/>
      <sheetName val="1.2.2.2.2-06"/>
      <sheetName val="1.2.2.2.2-07"/>
      <sheetName val="1.2.2.2.2-08"/>
      <sheetName val="1.2.2.2.2-11"/>
      <sheetName val="1.2.2.2.2-12"/>
      <sheetName val="1.2.2.2.2-14"/>
      <sheetName val="1.2.2.2.2-15"/>
      <sheetName val="1.2.2.2.2-16"/>
      <sheetName val="INTAR REGIONAL"/>
      <sheetName val="INTAR NACION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I2221"/>
  <sheetViews>
    <sheetView tabSelected="1" zoomScaleNormal="100" workbookViewId="0">
      <pane ySplit="4" topLeftCell="A5" activePane="bottomLeft" state="frozen"/>
      <selection pane="bottomLeft" activeCell="A34" sqref="A34"/>
    </sheetView>
  </sheetViews>
  <sheetFormatPr baseColWidth="10" defaultRowHeight="15" x14ac:dyDescent="0.25"/>
  <cols>
    <col min="1" max="1" width="44.7109375" customWidth="1"/>
    <col min="2" max="2" width="65.28515625" customWidth="1"/>
    <col min="3" max="3" width="13.85546875" bestFit="1" customWidth="1"/>
    <col min="5" max="191" width="11.42578125" style="26"/>
  </cols>
  <sheetData>
    <row r="1" spans="1:4" ht="18.75" x14ac:dyDescent="0.3">
      <c r="A1" s="227"/>
      <c r="B1" s="26"/>
      <c r="C1" s="26"/>
      <c r="D1" s="26"/>
    </row>
    <row r="2" spans="1:4" ht="18.75" x14ac:dyDescent="0.3">
      <c r="A2" s="227" t="s">
        <v>223</v>
      </c>
      <c r="B2" s="26"/>
      <c r="C2" s="26"/>
      <c r="D2" s="26"/>
    </row>
    <row r="3" spans="1:4" ht="18.75" x14ac:dyDescent="0.3">
      <c r="A3" s="228"/>
      <c r="B3" s="26"/>
      <c r="C3" s="26"/>
      <c r="D3" s="26"/>
    </row>
    <row r="4" spans="1:4" ht="33" customHeight="1" x14ac:dyDescent="0.25">
      <c r="A4" s="221" t="s">
        <v>0</v>
      </c>
      <c r="B4" s="221" t="s">
        <v>2</v>
      </c>
      <c r="C4" s="221" t="s">
        <v>3</v>
      </c>
      <c r="D4" s="224" t="s">
        <v>1</v>
      </c>
    </row>
    <row r="5" spans="1:4" ht="25.5" x14ac:dyDescent="0.25">
      <c r="A5" s="1" t="s">
        <v>4</v>
      </c>
      <c r="B5" s="2" t="s">
        <v>5</v>
      </c>
      <c r="C5" s="3" t="s">
        <v>6</v>
      </c>
      <c r="D5" s="222" t="s">
        <v>42</v>
      </c>
    </row>
    <row r="6" spans="1:4" ht="25.5" x14ac:dyDescent="0.25">
      <c r="A6" s="4" t="s">
        <v>4</v>
      </c>
      <c r="B6" s="5" t="s">
        <v>7</v>
      </c>
      <c r="C6" s="6" t="s">
        <v>6</v>
      </c>
      <c r="D6" s="223" t="s">
        <v>42</v>
      </c>
    </row>
    <row r="7" spans="1:4" ht="25.5" x14ac:dyDescent="0.25">
      <c r="A7" s="1" t="s">
        <v>4</v>
      </c>
      <c r="B7" s="2" t="s">
        <v>8</v>
      </c>
      <c r="C7" s="3" t="s">
        <v>6</v>
      </c>
      <c r="D7" s="222" t="s">
        <v>42</v>
      </c>
    </row>
    <row r="8" spans="1:4" ht="57.75" customHeight="1" x14ac:dyDescent="0.25">
      <c r="A8" s="4" t="s">
        <v>4</v>
      </c>
      <c r="B8" s="5" t="s">
        <v>9</v>
      </c>
      <c r="C8" s="6" t="s">
        <v>10</v>
      </c>
      <c r="D8" s="223" t="s">
        <v>42</v>
      </c>
    </row>
    <row r="9" spans="1:4" ht="26.25" customHeight="1" x14ac:dyDescent="0.25">
      <c r="A9" s="1" t="s">
        <v>11</v>
      </c>
      <c r="B9" s="2" t="s">
        <v>12</v>
      </c>
      <c r="C9" s="3" t="s">
        <v>6</v>
      </c>
      <c r="D9" s="222" t="s">
        <v>42</v>
      </c>
    </row>
    <row r="10" spans="1:4" ht="38.25" customHeight="1" x14ac:dyDescent="0.25">
      <c r="A10" s="4" t="s">
        <v>11</v>
      </c>
      <c r="B10" s="5" t="s">
        <v>13</v>
      </c>
      <c r="C10" s="6" t="s">
        <v>6</v>
      </c>
      <c r="D10" s="223" t="s">
        <v>42</v>
      </c>
    </row>
    <row r="11" spans="1:4" ht="31.5" customHeight="1" x14ac:dyDescent="0.25">
      <c r="A11" s="1" t="s">
        <v>11</v>
      </c>
      <c r="B11" s="2" t="s">
        <v>14</v>
      </c>
      <c r="C11" s="3" t="s">
        <v>6</v>
      </c>
      <c r="D11" s="222" t="s">
        <v>42</v>
      </c>
    </row>
    <row r="12" spans="1:4" ht="23.25" customHeight="1" x14ac:dyDescent="0.25">
      <c r="A12" s="4" t="s">
        <v>11</v>
      </c>
      <c r="B12" s="5" t="s">
        <v>15</v>
      </c>
      <c r="C12" s="6" t="s">
        <v>6</v>
      </c>
      <c r="D12" s="223" t="s">
        <v>42</v>
      </c>
    </row>
    <row r="13" spans="1:4" ht="31.5" customHeight="1" x14ac:dyDescent="0.25">
      <c r="A13" s="1" t="s">
        <v>11</v>
      </c>
      <c r="B13" s="2" t="s">
        <v>16</v>
      </c>
      <c r="C13" s="3" t="s">
        <v>6</v>
      </c>
      <c r="D13" s="222" t="s">
        <v>42</v>
      </c>
    </row>
    <row r="14" spans="1:4" ht="44.25" customHeight="1" x14ac:dyDescent="0.25">
      <c r="A14" s="4" t="s">
        <v>11</v>
      </c>
      <c r="B14" s="5" t="s">
        <v>17</v>
      </c>
      <c r="C14" s="6" t="s">
        <v>6</v>
      </c>
      <c r="D14" s="223" t="s">
        <v>42</v>
      </c>
    </row>
    <row r="15" spans="1:4" ht="34.5" customHeight="1" x14ac:dyDescent="0.25">
      <c r="A15" s="1" t="s">
        <v>19</v>
      </c>
      <c r="B15" s="2" t="s">
        <v>20</v>
      </c>
      <c r="C15" s="3" t="s">
        <v>10</v>
      </c>
      <c r="D15" s="222" t="s">
        <v>42</v>
      </c>
    </row>
    <row r="16" spans="1:4" ht="21" customHeight="1" x14ac:dyDescent="0.25">
      <c r="A16" s="4" t="s">
        <v>19</v>
      </c>
      <c r="B16" s="5" t="s">
        <v>21</v>
      </c>
      <c r="C16" s="6" t="s">
        <v>6</v>
      </c>
      <c r="D16" s="223" t="s">
        <v>42</v>
      </c>
    </row>
    <row r="17" spans="1:4" ht="35.25" customHeight="1" x14ac:dyDescent="0.25">
      <c r="A17" s="1" t="s">
        <v>22</v>
      </c>
      <c r="B17" s="2" t="s">
        <v>23</v>
      </c>
      <c r="C17" s="3" t="s">
        <v>10</v>
      </c>
      <c r="D17" s="222" t="s">
        <v>42</v>
      </c>
    </row>
    <row r="18" spans="1:4" ht="33.75" customHeight="1" x14ac:dyDescent="0.25">
      <c r="A18" s="4" t="s">
        <v>22</v>
      </c>
      <c r="B18" s="5" t="s">
        <v>211</v>
      </c>
      <c r="C18" s="6" t="s">
        <v>10</v>
      </c>
      <c r="D18" s="223" t="s">
        <v>42</v>
      </c>
    </row>
    <row r="19" spans="1:4" ht="25.5" x14ac:dyDescent="0.25">
      <c r="A19" s="1" t="s">
        <v>22</v>
      </c>
      <c r="B19" s="2" t="s">
        <v>24</v>
      </c>
      <c r="C19" s="3" t="s">
        <v>10</v>
      </c>
      <c r="D19" s="222" t="s">
        <v>42</v>
      </c>
    </row>
    <row r="20" spans="1:4" ht="34.5" customHeight="1" x14ac:dyDescent="0.25">
      <c r="A20" s="4" t="s">
        <v>22</v>
      </c>
      <c r="B20" s="5" t="s">
        <v>25</v>
      </c>
      <c r="C20" s="6" t="s">
        <v>10</v>
      </c>
      <c r="D20" s="223" t="s">
        <v>42</v>
      </c>
    </row>
    <row r="21" spans="1:4" ht="33.75" customHeight="1" x14ac:dyDescent="0.25">
      <c r="A21" s="1" t="s">
        <v>26</v>
      </c>
      <c r="B21" s="2" t="s">
        <v>205</v>
      </c>
      <c r="C21" s="3" t="s">
        <v>10</v>
      </c>
      <c r="D21" s="222" t="s">
        <v>42</v>
      </c>
    </row>
    <row r="22" spans="1:4" x14ac:dyDescent="0.25">
      <c r="A22" s="4" t="s">
        <v>26</v>
      </c>
      <c r="B22" s="5" t="s">
        <v>27</v>
      </c>
      <c r="C22" s="6" t="s">
        <v>10</v>
      </c>
      <c r="D22" s="223" t="s">
        <v>42</v>
      </c>
    </row>
    <row r="23" spans="1:4" ht="25.5" x14ac:dyDescent="0.25">
      <c r="A23" s="1" t="s">
        <v>28</v>
      </c>
      <c r="B23" s="2" t="s">
        <v>29</v>
      </c>
      <c r="C23" s="3" t="s">
        <v>6</v>
      </c>
      <c r="D23" s="222" t="s">
        <v>42</v>
      </c>
    </row>
    <row r="24" spans="1:4" ht="42" customHeight="1" x14ac:dyDescent="0.25">
      <c r="A24" s="4" t="s">
        <v>30</v>
      </c>
      <c r="B24" s="5" t="s">
        <v>31</v>
      </c>
      <c r="C24" s="6" t="s">
        <v>6</v>
      </c>
      <c r="D24" s="223" t="s">
        <v>42</v>
      </c>
    </row>
    <row r="25" spans="1:4" ht="45" customHeight="1" x14ac:dyDescent="0.25">
      <c r="A25" s="1" t="s">
        <v>30</v>
      </c>
      <c r="B25" s="2" t="s">
        <v>32</v>
      </c>
      <c r="C25" s="3" t="s">
        <v>6</v>
      </c>
      <c r="D25" s="222" t="s">
        <v>42</v>
      </c>
    </row>
    <row r="26" spans="1:4" ht="42" customHeight="1" x14ac:dyDescent="0.25">
      <c r="A26" s="4" t="s">
        <v>30</v>
      </c>
      <c r="B26" s="5" t="s">
        <v>33</v>
      </c>
      <c r="C26" s="6" t="s">
        <v>18</v>
      </c>
      <c r="D26" s="223" t="s">
        <v>42</v>
      </c>
    </row>
    <row r="27" spans="1:4" x14ac:dyDescent="0.25">
      <c r="A27" s="1" t="s">
        <v>34</v>
      </c>
      <c r="B27" s="2" t="s">
        <v>35</v>
      </c>
      <c r="C27" s="3" t="s">
        <v>18</v>
      </c>
      <c r="D27" s="222" t="s">
        <v>42</v>
      </c>
    </row>
    <row r="28" spans="1:4" ht="38.25" x14ac:dyDescent="0.25">
      <c r="A28" s="4" t="s">
        <v>36</v>
      </c>
      <c r="B28" s="5" t="s">
        <v>215</v>
      </c>
      <c r="C28" s="6" t="s">
        <v>10</v>
      </c>
      <c r="D28" s="223" t="s">
        <v>42</v>
      </c>
    </row>
    <row r="29" spans="1:4" ht="25.5" x14ac:dyDescent="0.25">
      <c r="A29" s="1" t="s">
        <v>11</v>
      </c>
      <c r="B29" s="2" t="s">
        <v>37</v>
      </c>
      <c r="C29" s="3" t="s">
        <v>6</v>
      </c>
      <c r="D29" s="222" t="s">
        <v>42</v>
      </c>
    </row>
    <row r="30" spans="1:4" ht="60.75" customHeight="1" x14ac:dyDescent="0.25">
      <c r="A30" s="4" t="s">
        <v>19</v>
      </c>
      <c r="B30" s="5" t="s">
        <v>38</v>
      </c>
      <c r="C30" s="6" t="s">
        <v>6</v>
      </c>
      <c r="D30" s="223" t="s">
        <v>42</v>
      </c>
    </row>
    <row r="31" spans="1:4" ht="61.5" customHeight="1" x14ac:dyDescent="0.25">
      <c r="A31" s="1" t="s">
        <v>19</v>
      </c>
      <c r="B31" s="2" t="s">
        <v>39</v>
      </c>
      <c r="C31" s="3" t="s">
        <v>6</v>
      </c>
      <c r="D31" s="222" t="s">
        <v>42</v>
      </c>
    </row>
    <row r="32" spans="1:4" ht="59.25" customHeight="1" x14ac:dyDescent="0.25">
      <c r="A32" s="4" t="s">
        <v>19</v>
      </c>
      <c r="B32" s="5" t="s">
        <v>40</v>
      </c>
      <c r="C32" s="6" t="s">
        <v>6</v>
      </c>
      <c r="D32" s="223" t="s">
        <v>42</v>
      </c>
    </row>
    <row r="33" spans="1:4" ht="59.25" customHeight="1" x14ac:dyDescent="0.25">
      <c r="A33" s="1" t="s">
        <v>19</v>
      </c>
      <c r="B33" s="2" t="s">
        <v>41</v>
      </c>
      <c r="C33" s="3" t="s">
        <v>6</v>
      </c>
      <c r="D33" s="222" t="s">
        <v>42</v>
      </c>
    </row>
    <row r="34" spans="1:4" s="26" customFormat="1" x14ac:dyDescent="0.25">
      <c r="D34" s="225"/>
    </row>
    <row r="35" spans="1:4" s="26" customFormat="1" x14ac:dyDescent="0.25">
      <c r="D35" s="225"/>
    </row>
    <row r="36" spans="1:4" s="26" customFormat="1" x14ac:dyDescent="0.25">
      <c r="D36" s="225"/>
    </row>
    <row r="37" spans="1:4" s="26" customFormat="1" x14ac:dyDescent="0.25">
      <c r="D37" s="226"/>
    </row>
    <row r="38" spans="1:4" s="26" customFormat="1" x14ac:dyDescent="0.25"/>
    <row r="39" spans="1:4" s="26" customFormat="1" x14ac:dyDescent="0.25"/>
    <row r="40" spans="1:4" s="26" customFormat="1" x14ac:dyDescent="0.25"/>
    <row r="41" spans="1:4" s="26" customFormat="1" x14ac:dyDescent="0.25"/>
    <row r="42" spans="1:4" s="26" customFormat="1" x14ac:dyDescent="0.25"/>
    <row r="43" spans="1:4" s="26" customFormat="1" x14ac:dyDescent="0.25"/>
    <row r="44" spans="1:4" s="26" customFormat="1" x14ac:dyDescent="0.25"/>
    <row r="45" spans="1:4" s="26" customFormat="1" x14ac:dyDescent="0.25"/>
    <row r="46" spans="1:4" s="26" customFormat="1" x14ac:dyDescent="0.25"/>
    <row r="47" spans="1:4" s="26" customFormat="1" x14ac:dyDescent="0.25"/>
    <row r="48" spans="1:4" s="26" customFormat="1" x14ac:dyDescent="0.25"/>
    <row r="49" s="26" customFormat="1" x14ac:dyDescent="0.25"/>
    <row r="50" s="26" customFormat="1" x14ac:dyDescent="0.25"/>
    <row r="51" s="26" customFormat="1" x14ac:dyDescent="0.25"/>
    <row r="52" s="26" customFormat="1" x14ac:dyDescent="0.25"/>
    <row r="53" s="26" customFormat="1" x14ac:dyDescent="0.25"/>
    <row r="54" s="26" customFormat="1" x14ac:dyDescent="0.25"/>
    <row r="55" s="26" customFormat="1" x14ac:dyDescent="0.25"/>
    <row r="56" s="26" customFormat="1" x14ac:dyDescent="0.25"/>
    <row r="57" s="26" customFormat="1" x14ac:dyDescent="0.25"/>
    <row r="58" s="26" customFormat="1" x14ac:dyDescent="0.25"/>
    <row r="59" s="26" customFormat="1" x14ac:dyDescent="0.25"/>
    <row r="60" s="26" customFormat="1" x14ac:dyDescent="0.25"/>
    <row r="61" s="26" customFormat="1" x14ac:dyDescent="0.25"/>
    <row r="62" s="26" customFormat="1" x14ac:dyDescent="0.25"/>
    <row r="63" s="26" customFormat="1" x14ac:dyDescent="0.25"/>
    <row r="64" s="26" customFormat="1" x14ac:dyDescent="0.25"/>
    <row r="65" s="26" customFormat="1" x14ac:dyDescent="0.25"/>
    <row r="66" s="26" customFormat="1" x14ac:dyDescent="0.25"/>
    <row r="67" s="26" customFormat="1" x14ac:dyDescent="0.25"/>
    <row r="68" s="26" customFormat="1" x14ac:dyDescent="0.25"/>
    <row r="69" s="26" customFormat="1" x14ac:dyDescent="0.25"/>
    <row r="70" s="26" customFormat="1" x14ac:dyDescent="0.25"/>
    <row r="71" s="26" customFormat="1" x14ac:dyDescent="0.25"/>
    <row r="72" s="26" customFormat="1" x14ac:dyDescent="0.25"/>
    <row r="73" s="26" customFormat="1" x14ac:dyDescent="0.25"/>
    <row r="74" s="26" customFormat="1" x14ac:dyDescent="0.25"/>
    <row r="75" s="26" customFormat="1" x14ac:dyDescent="0.25"/>
    <row r="76" s="26" customFormat="1" x14ac:dyDescent="0.25"/>
    <row r="77" s="26" customFormat="1" x14ac:dyDescent="0.25"/>
    <row r="78" s="26" customFormat="1" x14ac:dyDescent="0.25"/>
    <row r="79" s="26" customFormat="1" x14ac:dyDescent="0.25"/>
    <row r="80" s="26" customFormat="1" x14ac:dyDescent="0.25"/>
    <row r="81" s="26" customFormat="1" x14ac:dyDescent="0.25"/>
    <row r="82" s="26" customFormat="1" x14ac:dyDescent="0.25"/>
    <row r="83" s="26" customFormat="1" x14ac:dyDescent="0.25"/>
    <row r="84" s="26" customFormat="1" x14ac:dyDescent="0.25"/>
    <row r="85" s="26" customFormat="1" x14ac:dyDescent="0.25"/>
    <row r="86" s="26" customFormat="1" x14ac:dyDescent="0.25"/>
    <row r="87" s="26" customFormat="1" x14ac:dyDescent="0.25"/>
    <row r="88" s="26" customFormat="1" x14ac:dyDescent="0.25"/>
    <row r="89" s="26" customFormat="1" x14ac:dyDescent="0.25"/>
    <row r="90" s="26" customFormat="1" x14ac:dyDescent="0.25"/>
    <row r="91" s="26" customFormat="1" x14ac:dyDescent="0.25"/>
    <row r="92" s="26" customFormat="1" x14ac:dyDescent="0.25"/>
    <row r="93" s="26" customFormat="1" x14ac:dyDescent="0.25"/>
    <row r="94" s="26" customFormat="1" x14ac:dyDescent="0.25"/>
    <row r="95" s="26" customFormat="1" x14ac:dyDescent="0.25"/>
    <row r="96" s="26" customFormat="1" x14ac:dyDescent="0.25"/>
    <row r="97" s="26" customFormat="1" x14ac:dyDescent="0.25"/>
    <row r="98" s="26" customFormat="1" x14ac:dyDescent="0.25"/>
    <row r="99" s="26" customFormat="1" x14ac:dyDescent="0.25"/>
    <row r="100" s="26" customFormat="1" x14ac:dyDescent="0.25"/>
    <row r="101" s="26" customFormat="1" x14ac:dyDescent="0.25"/>
    <row r="102" s="26" customFormat="1" x14ac:dyDescent="0.25"/>
    <row r="103" s="26" customFormat="1" x14ac:dyDescent="0.25"/>
    <row r="104" s="26" customFormat="1" x14ac:dyDescent="0.25"/>
    <row r="105" s="26" customFormat="1" x14ac:dyDescent="0.25"/>
    <row r="106" s="26" customFormat="1" x14ac:dyDescent="0.25"/>
    <row r="107" s="26" customFormat="1" x14ac:dyDescent="0.25"/>
    <row r="108" s="26" customFormat="1" x14ac:dyDescent="0.25"/>
    <row r="109" s="26" customFormat="1" x14ac:dyDescent="0.25"/>
    <row r="110" s="26" customFormat="1" x14ac:dyDescent="0.25"/>
    <row r="111" s="26" customFormat="1" x14ac:dyDescent="0.25"/>
    <row r="112" s="26" customFormat="1" x14ac:dyDescent="0.25"/>
    <row r="113" s="26" customFormat="1" x14ac:dyDescent="0.25"/>
    <row r="114" s="26" customFormat="1" x14ac:dyDescent="0.25"/>
    <row r="115" s="26" customFormat="1" x14ac:dyDescent="0.25"/>
    <row r="116" s="26" customFormat="1" x14ac:dyDescent="0.25"/>
    <row r="117" s="26" customFormat="1" x14ac:dyDescent="0.25"/>
    <row r="118" s="26" customFormat="1" x14ac:dyDescent="0.25"/>
    <row r="119" s="26" customFormat="1" x14ac:dyDescent="0.25"/>
    <row r="120" s="26" customFormat="1" x14ac:dyDescent="0.25"/>
    <row r="121" s="26" customFormat="1" x14ac:dyDescent="0.25"/>
    <row r="122" s="26" customFormat="1" x14ac:dyDescent="0.25"/>
    <row r="123" s="26" customFormat="1" x14ac:dyDescent="0.25"/>
    <row r="124" s="26" customFormat="1" x14ac:dyDescent="0.25"/>
    <row r="125" s="26" customFormat="1" x14ac:dyDescent="0.25"/>
    <row r="126" s="26" customFormat="1" x14ac:dyDescent="0.25"/>
    <row r="127" s="26" customFormat="1" x14ac:dyDescent="0.25"/>
    <row r="128" s="26" customFormat="1" x14ac:dyDescent="0.25"/>
    <row r="129" s="26" customFormat="1" x14ac:dyDescent="0.25"/>
    <row r="130" s="26" customFormat="1" x14ac:dyDescent="0.25"/>
    <row r="131" s="26" customFormat="1" x14ac:dyDescent="0.25"/>
    <row r="132" s="26" customFormat="1" x14ac:dyDescent="0.25"/>
    <row r="133" s="26" customFormat="1" x14ac:dyDescent="0.25"/>
    <row r="134" s="26" customFormat="1" x14ac:dyDescent="0.25"/>
    <row r="135" s="26" customFormat="1" x14ac:dyDescent="0.25"/>
    <row r="136" s="26" customFormat="1" x14ac:dyDescent="0.25"/>
    <row r="137" s="26" customFormat="1" x14ac:dyDescent="0.25"/>
    <row r="138" s="26" customFormat="1" x14ac:dyDescent="0.25"/>
    <row r="139" s="26" customFormat="1" x14ac:dyDescent="0.25"/>
    <row r="140" s="26" customFormat="1" x14ac:dyDescent="0.25"/>
    <row r="141" s="26" customFormat="1" x14ac:dyDescent="0.25"/>
    <row r="142" s="26" customFormat="1" x14ac:dyDescent="0.25"/>
    <row r="143" s="26" customFormat="1" x14ac:dyDescent="0.25"/>
    <row r="144" s="26" customFormat="1" x14ac:dyDescent="0.25"/>
    <row r="145" s="26" customFormat="1" x14ac:dyDescent="0.25"/>
    <row r="146" s="26" customFormat="1" x14ac:dyDescent="0.25"/>
    <row r="147" s="26" customFormat="1" x14ac:dyDescent="0.25"/>
    <row r="148" s="26" customFormat="1" x14ac:dyDescent="0.25"/>
    <row r="149" s="26" customFormat="1" x14ac:dyDescent="0.25"/>
    <row r="150" s="26" customFormat="1" x14ac:dyDescent="0.25"/>
    <row r="151" s="26" customFormat="1" x14ac:dyDescent="0.25"/>
    <row r="152" s="26" customFormat="1" x14ac:dyDescent="0.25"/>
    <row r="153" s="26" customFormat="1" x14ac:dyDescent="0.25"/>
    <row r="154" s="26" customFormat="1" x14ac:dyDescent="0.25"/>
    <row r="155" s="26" customFormat="1" x14ac:dyDescent="0.25"/>
    <row r="156" s="26" customFormat="1" x14ac:dyDescent="0.25"/>
    <row r="157" s="26" customFormat="1" x14ac:dyDescent="0.25"/>
    <row r="158" s="26" customFormat="1" x14ac:dyDescent="0.25"/>
    <row r="159" s="26" customFormat="1" x14ac:dyDescent="0.25"/>
    <row r="160" s="26" customFormat="1" x14ac:dyDescent="0.25"/>
    <row r="161" s="26" customFormat="1" x14ac:dyDescent="0.25"/>
    <row r="162" s="26" customFormat="1" x14ac:dyDescent="0.25"/>
    <row r="163" s="26" customFormat="1" x14ac:dyDescent="0.25"/>
    <row r="164" s="26" customFormat="1" x14ac:dyDescent="0.25"/>
    <row r="165" s="26" customFormat="1" x14ac:dyDescent="0.25"/>
    <row r="166" s="26" customFormat="1" x14ac:dyDescent="0.25"/>
    <row r="167" s="26" customFormat="1" x14ac:dyDescent="0.25"/>
    <row r="168" s="26" customFormat="1" x14ac:dyDescent="0.25"/>
    <row r="169" s="26" customFormat="1" x14ac:dyDescent="0.25"/>
    <row r="170" s="26" customFormat="1" x14ac:dyDescent="0.25"/>
    <row r="171" s="26" customFormat="1" x14ac:dyDescent="0.25"/>
    <row r="172" s="26" customFormat="1" x14ac:dyDescent="0.25"/>
    <row r="173" s="26" customFormat="1" x14ac:dyDescent="0.25"/>
    <row r="174" s="26" customFormat="1" x14ac:dyDescent="0.25"/>
    <row r="175" s="26" customFormat="1" x14ac:dyDescent="0.25"/>
    <row r="176" s="26" customFormat="1" x14ac:dyDescent="0.25"/>
    <row r="177" s="26" customFormat="1" x14ac:dyDescent="0.25"/>
    <row r="178" s="26" customFormat="1" x14ac:dyDescent="0.25"/>
    <row r="179" s="26" customFormat="1" x14ac:dyDescent="0.25"/>
    <row r="180" s="26" customFormat="1" x14ac:dyDescent="0.25"/>
    <row r="181" s="26" customFormat="1" x14ac:dyDescent="0.25"/>
    <row r="182" s="26" customFormat="1" x14ac:dyDescent="0.25"/>
    <row r="183" s="26" customFormat="1" x14ac:dyDescent="0.25"/>
    <row r="184" s="26" customFormat="1" x14ac:dyDescent="0.25"/>
    <row r="185" s="26" customFormat="1" x14ac:dyDescent="0.25"/>
    <row r="186" s="26" customFormat="1" x14ac:dyDescent="0.25"/>
    <row r="187" s="26" customFormat="1" x14ac:dyDescent="0.25"/>
    <row r="188" s="26" customFormat="1" x14ac:dyDescent="0.25"/>
    <row r="189" s="26" customFormat="1" x14ac:dyDescent="0.25"/>
    <row r="190" s="26" customFormat="1" x14ac:dyDescent="0.25"/>
    <row r="191" s="26" customFormat="1" x14ac:dyDescent="0.25"/>
    <row r="192" s="26" customFormat="1" x14ac:dyDescent="0.25"/>
    <row r="193" s="26" customFormat="1" x14ac:dyDescent="0.25"/>
    <row r="194" s="26" customFormat="1" x14ac:dyDescent="0.25"/>
    <row r="195" s="26" customFormat="1" x14ac:dyDescent="0.25"/>
    <row r="196" s="26" customFormat="1" x14ac:dyDescent="0.25"/>
    <row r="197" s="26" customFormat="1" x14ac:dyDescent="0.25"/>
    <row r="198" s="26" customFormat="1" x14ac:dyDescent="0.25"/>
    <row r="199" s="26" customFormat="1" x14ac:dyDescent="0.25"/>
    <row r="200" s="26" customFormat="1" x14ac:dyDescent="0.25"/>
    <row r="201" s="26" customFormat="1" x14ac:dyDescent="0.25"/>
    <row r="202" s="26" customFormat="1" x14ac:dyDescent="0.25"/>
    <row r="203" s="26" customFormat="1" x14ac:dyDescent="0.25"/>
    <row r="204" s="26" customFormat="1" x14ac:dyDescent="0.25"/>
    <row r="205" s="26" customFormat="1" x14ac:dyDescent="0.25"/>
    <row r="206" s="26" customFormat="1" x14ac:dyDescent="0.25"/>
    <row r="207" s="26" customFormat="1" x14ac:dyDescent="0.25"/>
    <row r="208" s="26" customFormat="1" x14ac:dyDescent="0.25"/>
    <row r="209" s="26" customFormat="1" x14ac:dyDescent="0.25"/>
    <row r="210" s="26" customFormat="1" x14ac:dyDescent="0.25"/>
    <row r="211" s="26" customFormat="1" x14ac:dyDescent="0.25"/>
    <row r="212" s="26" customFormat="1" x14ac:dyDescent="0.25"/>
    <row r="213" s="26" customFormat="1" x14ac:dyDescent="0.25"/>
    <row r="214" s="26" customFormat="1" x14ac:dyDescent="0.25"/>
    <row r="215" s="26" customFormat="1" x14ac:dyDescent="0.25"/>
    <row r="216" s="26" customFormat="1" x14ac:dyDescent="0.25"/>
    <row r="217" s="26" customFormat="1" x14ac:dyDescent="0.25"/>
    <row r="218" s="26" customFormat="1" x14ac:dyDescent="0.25"/>
    <row r="219" s="26" customFormat="1" x14ac:dyDescent="0.25"/>
    <row r="220" s="26" customFormat="1" x14ac:dyDescent="0.25"/>
    <row r="221" s="26" customFormat="1" x14ac:dyDescent="0.25"/>
    <row r="222" s="26" customFormat="1" x14ac:dyDescent="0.25"/>
    <row r="223" s="26" customFormat="1" x14ac:dyDescent="0.25"/>
    <row r="224" s="26" customFormat="1" x14ac:dyDescent="0.25"/>
    <row r="225" s="26" customFormat="1" x14ac:dyDescent="0.25"/>
    <row r="226" s="26" customFormat="1" x14ac:dyDescent="0.25"/>
    <row r="227" s="26" customFormat="1" x14ac:dyDescent="0.25"/>
    <row r="228" s="26" customFormat="1" x14ac:dyDescent="0.25"/>
    <row r="229" s="26" customFormat="1" x14ac:dyDescent="0.25"/>
    <row r="230" s="26" customFormat="1" x14ac:dyDescent="0.25"/>
    <row r="231" s="26" customFormat="1" x14ac:dyDescent="0.25"/>
    <row r="232" s="26" customFormat="1" x14ac:dyDescent="0.25"/>
    <row r="233" s="26" customFormat="1" x14ac:dyDescent="0.25"/>
    <row r="234" s="26" customFormat="1" x14ac:dyDescent="0.25"/>
    <row r="235" s="26" customFormat="1" x14ac:dyDescent="0.25"/>
    <row r="236" s="26" customFormat="1" x14ac:dyDescent="0.25"/>
    <row r="237" s="26" customFormat="1" x14ac:dyDescent="0.25"/>
    <row r="238" s="26" customFormat="1" x14ac:dyDescent="0.25"/>
    <row r="239" s="26" customFormat="1" x14ac:dyDescent="0.25"/>
    <row r="240" s="26" customFormat="1" x14ac:dyDescent="0.25"/>
    <row r="241" s="26" customFormat="1" x14ac:dyDescent="0.25"/>
    <row r="242" s="26" customFormat="1" x14ac:dyDescent="0.25"/>
    <row r="243" s="26" customFormat="1" x14ac:dyDescent="0.25"/>
    <row r="244" s="26" customFormat="1" x14ac:dyDescent="0.25"/>
    <row r="245" s="26" customFormat="1" x14ac:dyDescent="0.25"/>
    <row r="246" s="26" customFormat="1" x14ac:dyDescent="0.25"/>
    <row r="247" s="26" customFormat="1" x14ac:dyDescent="0.25"/>
    <row r="248" s="26" customFormat="1" x14ac:dyDescent="0.25"/>
    <row r="249" s="26" customFormat="1" x14ac:dyDescent="0.25"/>
    <row r="250" s="26" customFormat="1" x14ac:dyDescent="0.25"/>
    <row r="251" s="26" customFormat="1" x14ac:dyDescent="0.25"/>
    <row r="252" s="26" customFormat="1" x14ac:dyDescent="0.25"/>
    <row r="253" s="26" customFormat="1" x14ac:dyDescent="0.25"/>
    <row r="254" s="26" customFormat="1" x14ac:dyDescent="0.25"/>
    <row r="255" s="26" customFormat="1" x14ac:dyDescent="0.25"/>
    <row r="256" s="26" customFormat="1" x14ac:dyDescent="0.25"/>
    <row r="257" s="26" customFormat="1" x14ac:dyDescent="0.25"/>
    <row r="258" s="26" customFormat="1" x14ac:dyDescent="0.25"/>
    <row r="259" s="26" customFormat="1" x14ac:dyDescent="0.25"/>
    <row r="260" s="26" customFormat="1" x14ac:dyDescent="0.25"/>
    <row r="261" s="26" customFormat="1" x14ac:dyDescent="0.25"/>
    <row r="262" s="26" customFormat="1" x14ac:dyDescent="0.25"/>
    <row r="263" s="26" customFormat="1" x14ac:dyDescent="0.25"/>
    <row r="264" s="26" customFormat="1" x14ac:dyDescent="0.25"/>
    <row r="265" s="26" customFormat="1" x14ac:dyDescent="0.25"/>
    <row r="266" s="26" customFormat="1" x14ac:dyDescent="0.25"/>
    <row r="267" s="26" customFormat="1" x14ac:dyDescent="0.25"/>
    <row r="268" s="26" customFormat="1" x14ac:dyDescent="0.25"/>
    <row r="269" s="26" customFormat="1" x14ac:dyDescent="0.25"/>
    <row r="270" s="26" customFormat="1" x14ac:dyDescent="0.25"/>
    <row r="271" s="26" customFormat="1" x14ac:dyDescent="0.25"/>
    <row r="272" s="26" customFormat="1" x14ac:dyDescent="0.25"/>
    <row r="273" s="26" customFormat="1" x14ac:dyDescent="0.25"/>
    <row r="274" s="26" customFormat="1" x14ac:dyDescent="0.25"/>
    <row r="275" s="26" customFormat="1" x14ac:dyDescent="0.25"/>
    <row r="276" s="26" customFormat="1" x14ac:dyDescent="0.25"/>
    <row r="277" s="26" customFormat="1" x14ac:dyDescent="0.25"/>
    <row r="278" s="26" customFormat="1" x14ac:dyDescent="0.25"/>
    <row r="279" s="26" customFormat="1" x14ac:dyDescent="0.25"/>
    <row r="280" s="26" customFormat="1" x14ac:dyDescent="0.25"/>
    <row r="281" s="26" customFormat="1" x14ac:dyDescent="0.25"/>
    <row r="282" s="26" customFormat="1" x14ac:dyDescent="0.25"/>
    <row r="283" s="26" customFormat="1" x14ac:dyDescent="0.25"/>
    <row r="284" s="26" customFormat="1" x14ac:dyDescent="0.25"/>
    <row r="285" s="26" customFormat="1" x14ac:dyDescent="0.25"/>
    <row r="286" s="26" customFormat="1" x14ac:dyDescent="0.25"/>
    <row r="287" s="26" customFormat="1" x14ac:dyDescent="0.25"/>
    <row r="288" s="26" customFormat="1" x14ac:dyDescent="0.25"/>
    <row r="289" s="26" customFormat="1" x14ac:dyDescent="0.25"/>
    <row r="290" s="26" customFormat="1" x14ac:dyDescent="0.25"/>
    <row r="291" s="26" customFormat="1" x14ac:dyDescent="0.25"/>
    <row r="292" s="26" customFormat="1" x14ac:dyDescent="0.25"/>
    <row r="293" s="26" customFormat="1" x14ac:dyDescent="0.25"/>
    <row r="294" s="26" customFormat="1" x14ac:dyDescent="0.25"/>
    <row r="295" s="26" customFormat="1" x14ac:dyDescent="0.25"/>
    <row r="296" s="26" customFormat="1" x14ac:dyDescent="0.25"/>
    <row r="297" s="26" customFormat="1" x14ac:dyDescent="0.25"/>
    <row r="298" s="26" customFormat="1" x14ac:dyDescent="0.25"/>
    <row r="299" s="26" customFormat="1" x14ac:dyDescent="0.25"/>
    <row r="300" s="26" customFormat="1" x14ac:dyDescent="0.25"/>
    <row r="301" s="26" customFormat="1" x14ac:dyDescent="0.25"/>
    <row r="302" s="26" customFormat="1" x14ac:dyDescent="0.25"/>
    <row r="303" s="26" customFormat="1" x14ac:dyDescent="0.25"/>
    <row r="304" s="26" customFormat="1" x14ac:dyDescent="0.25"/>
    <row r="305" s="26" customFormat="1" x14ac:dyDescent="0.25"/>
    <row r="306" s="26" customFormat="1" x14ac:dyDescent="0.25"/>
    <row r="307" s="26" customFormat="1" x14ac:dyDescent="0.25"/>
    <row r="308" s="26" customFormat="1" x14ac:dyDescent="0.25"/>
    <row r="309" s="26" customFormat="1" x14ac:dyDescent="0.25"/>
    <row r="310" s="26" customFormat="1" x14ac:dyDescent="0.25"/>
    <row r="311" s="26" customFormat="1" x14ac:dyDescent="0.25"/>
    <row r="312" s="26" customFormat="1" x14ac:dyDescent="0.25"/>
    <row r="313" s="26" customFormat="1" x14ac:dyDescent="0.25"/>
    <row r="314" s="26" customFormat="1" x14ac:dyDescent="0.25"/>
    <row r="315" s="26" customFormat="1" x14ac:dyDescent="0.25"/>
    <row r="316" s="26" customFormat="1" x14ac:dyDescent="0.25"/>
    <row r="317" s="26" customFormat="1" x14ac:dyDescent="0.25"/>
    <row r="318" s="26" customFormat="1" x14ac:dyDescent="0.25"/>
    <row r="319" s="26" customFormat="1" x14ac:dyDescent="0.25"/>
    <row r="320" s="26" customFormat="1" x14ac:dyDescent="0.25"/>
    <row r="321" s="26" customFormat="1" x14ac:dyDescent="0.25"/>
    <row r="322" s="26" customFormat="1" x14ac:dyDescent="0.25"/>
    <row r="323" s="26" customFormat="1" x14ac:dyDescent="0.25"/>
    <row r="324" s="26" customFormat="1" x14ac:dyDescent="0.25"/>
    <row r="325" s="26" customFormat="1" x14ac:dyDescent="0.25"/>
    <row r="326" s="26" customFormat="1" x14ac:dyDescent="0.25"/>
    <row r="327" s="26" customFormat="1" x14ac:dyDescent="0.25"/>
    <row r="328" s="26" customFormat="1" x14ac:dyDescent="0.25"/>
    <row r="329" s="26" customFormat="1" x14ac:dyDescent="0.25"/>
    <row r="330" s="26" customFormat="1" x14ac:dyDescent="0.25"/>
    <row r="331" s="26" customFormat="1" x14ac:dyDescent="0.25"/>
    <row r="332" s="26" customFormat="1" x14ac:dyDescent="0.25"/>
    <row r="333" s="26" customFormat="1" x14ac:dyDescent="0.25"/>
    <row r="334" s="26" customFormat="1" x14ac:dyDescent="0.25"/>
    <row r="335" s="26" customFormat="1" x14ac:dyDescent="0.25"/>
    <row r="336" s="26" customFormat="1" x14ac:dyDescent="0.25"/>
    <row r="337" s="26" customFormat="1" x14ac:dyDescent="0.25"/>
    <row r="338" s="26" customFormat="1" x14ac:dyDescent="0.25"/>
    <row r="339" s="26" customFormat="1" x14ac:dyDescent="0.25"/>
    <row r="340" s="26" customFormat="1" x14ac:dyDescent="0.25"/>
    <row r="341" s="26" customFormat="1" x14ac:dyDescent="0.25"/>
    <row r="342" s="26" customFormat="1" x14ac:dyDescent="0.25"/>
    <row r="343" s="26" customFormat="1" x14ac:dyDescent="0.25"/>
    <row r="344" s="26" customFormat="1" x14ac:dyDescent="0.25"/>
    <row r="345" s="26" customFormat="1" x14ac:dyDescent="0.25"/>
    <row r="346" s="26" customFormat="1" x14ac:dyDescent="0.25"/>
    <row r="347" s="26" customFormat="1" x14ac:dyDescent="0.25"/>
    <row r="348" s="26" customFormat="1" x14ac:dyDescent="0.25"/>
    <row r="349" s="26" customFormat="1" x14ac:dyDescent="0.25"/>
    <row r="350" s="26" customFormat="1" x14ac:dyDescent="0.25"/>
    <row r="351" s="26" customFormat="1" x14ac:dyDescent="0.25"/>
    <row r="352" s="26" customFormat="1" x14ac:dyDescent="0.25"/>
    <row r="353" s="26" customFormat="1" x14ac:dyDescent="0.25"/>
    <row r="354" s="26" customFormat="1" x14ac:dyDescent="0.25"/>
    <row r="355" s="26" customFormat="1" x14ac:dyDescent="0.25"/>
    <row r="356" s="26" customFormat="1" x14ac:dyDescent="0.25"/>
    <row r="357" s="26" customFormat="1" x14ac:dyDescent="0.25"/>
    <row r="358" s="26" customFormat="1" x14ac:dyDescent="0.25"/>
    <row r="359" s="26" customFormat="1" x14ac:dyDescent="0.25"/>
    <row r="360" s="26" customFormat="1" x14ac:dyDescent="0.25"/>
    <row r="361" s="26" customFormat="1" x14ac:dyDescent="0.25"/>
    <row r="362" s="26" customFormat="1" x14ac:dyDescent="0.25"/>
    <row r="363" s="26" customFormat="1" x14ac:dyDescent="0.25"/>
    <row r="364" s="26" customFormat="1" x14ac:dyDescent="0.25"/>
    <row r="365" s="26" customFormat="1" x14ac:dyDescent="0.25"/>
    <row r="366" s="26" customFormat="1" x14ac:dyDescent="0.25"/>
    <row r="367" s="26" customFormat="1" x14ac:dyDescent="0.25"/>
    <row r="368" s="26" customFormat="1" x14ac:dyDescent="0.25"/>
    <row r="369" s="26" customFormat="1" x14ac:dyDescent="0.25"/>
    <row r="370" s="26" customFormat="1" x14ac:dyDescent="0.25"/>
    <row r="371" s="26" customFormat="1" x14ac:dyDescent="0.25"/>
    <row r="372" s="26" customFormat="1" x14ac:dyDescent="0.25"/>
    <row r="373" s="26" customFormat="1" x14ac:dyDescent="0.25"/>
    <row r="374" s="26" customFormat="1" x14ac:dyDescent="0.25"/>
    <row r="375" s="26" customFormat="1" x14ac:dyDescent="0.25"/>
    <row r="376" s="26" customFormat="1" x14ac:dyDescent="0.25"/>
    <row r="377" s="26" customFormat="1" x14ac:dyDescent="0.25"/>
    <row r="378" s="26" customFormat="1" x14ac:dyDescent="0.25"/>
    <row r="379" s="26" customFormat="1" x14ac:dyDescent="0.25"/>
    <row r="380" s="26" customFormat="1" x14ac:dyDescent="0.25"/>
    <row r="381" s="26" customFormat="1" x14ac:dyDescent="0.25"/>
    <row r="382" s="26" customFormat="1" x14ac:dyDescent="0.25"/>
    <row r="383" s="26" customFormat="1" x14ac:dyDescent="0.25"/>
    <row r="384" s="26" customFormat="1" x14ac:dyDescent="0.25"/>
    <row r="385" s="26" customFormat="1" x14ac:dyDescent="0.25"/>
    <row r="386" s="26" customFormat="1" x14ac:dyDescent="0.25"/>
    <row r="387" s="26" customFormat="1" x14ac:dyDescent="0.25"/>
    <row r="388" s="26" customFormat="1" x14ac:dyDescent="0.25"/>
    <row r="389" s="26" customFormat="1" x14ac:dyDescent="0.25"/>
    <row r="390" s="26" customFormat="1" x14ac:dyDescent="0.25"/>
    <row r="391" s="26" customFormat="1" x14ac:dyDescent="0.25"/>
    <row r="392" s="26" customFormat="1" x14ac:dyDescent="0.25"/>
    <row r="393" s="26" customFormat="1" x14ac:dyDescent="0.25"/>
    <row r="394" s="26" customFormat="1" x14ac:dyDescent="0.25"/>
    <row r="395" s="26" customFormat="1" x14ac:dyDescent="0.25"/>
    <row r="396" s="26" customFormat="1" x14ac:dyDescent="0.25"/>
    <row r="397" s="26" customFormat="1" x14ac:dyDescent="0.25"/>
    <row r="398" s="26" customFormat="1" x14ac:dyDescent="0.25"/>
    <row r="399" s="26" customFormat="1" x14ac:dyDescent="0.25"/>
    <row r="400" s="26" customFormat="1" x14ac:dyDescent="0.25"/>
    <row r="401" s="26" customFormat="1" x14ac:dyDescent="0.25"/>
    <row r="402" s="26" customFormat="1" x14ac:dyDescent="0.25"/>
    <row r="403" s="26" customFormat="1" x14ac:dyDescent="0.25"/>
    <row r="404" s="26" customFormat="1" x14ac:dyDescent="0.25"/>
    <row r="405" s="26" customFormat="1" x14ac:dyDescent="0.25"/>
    <row r="406" s="26" customFormat="1" x14ac:dyDescent="0.25"/>
    <row r="407" s="26" customFormat="1" x14ac:dyDescent="0.25"/>
    <row r="408" s="26" customFormat="1" x14ac:dyDescent="0.25"/>
    <row r="409" s="26" customFormat="1" x14ac:dyDescent="0.25"/>
    <row r="410" s="26" customFormat="1" x14ac:dyDescent="0.25"/>
    <row r="411" s="26" customFormat="1" x14ac:dyDescent="0.25"/>
    <row r="412" s="26" customFormat="1" x14ac:dyDescent="0.25"/>
    <row r="413" s="26" customFormat="1" x14ac:dyDescent="0.25"/>
    <row r="414" s="26" customFormat="1" x14ac:dyDescent="0.25"/>
    <row r="415" s="26" customFormat="1" x14ac:dyDescent="0.25"/>
    <row r="416" s="26" customFormat="1" x14ac:dyDescent="0.25"/>
    <row r="417" s="26" customFormat="1" x14ac:dyDescent="0.25"/>
    <row r="418" s="26" customFormat="1" x14ac:dyDescent="0.25"/>
    <row r="419" s="26" customFormat="1" x14ac:dyDescent="0.25"/>
    <row r="420" s="26" customFormat="1" x14ac:dyDescent="0.25"/>
    <row r="421" s="26" customFormat="1" x14ac:dyDescent="0.25"/>
    <row r="422" s="26" customFormat="1" x14ac:dyDescent="0.25"/>
    <row r="423" s="26" customFormat="1" x14ac:dyDescent="0.25"/>
    <row r="424" s="26" customFormat="1" x14ac:dyDescent="0.25"/>
    <row r="425" s="26" customFormat="1" x14ac:dyDescent="0.25"/>
    <row r="426" s="26" customFormat="1" x14ac:dyDescent="0.25"/>
    <row r="427" s="26" customFormat="1" x14ac:dyDescent="0.25"/>
    <row r="428" s="26" customFormat="1" x14ac:dyDescent="0.25"/>
    <row r="429" s="26" customFormat="1" x14ac:dyDescent="0.25"/>
    <row r="430" s="26" customFormat="1" x14ac:dyDescent="0.25"/>
    <row r="431" s="26" customFormat="1" x14ac:dyDescent="0.25"/>
    <row r="432" s="26" customFormat="1" x14ac:dyDescent="0.25"/>
    <row r="433" s="26" customFormat="1" x14ac:dyDescent="0.25"/>
    <row r="434" s="26" customFormat="1" x14ac:dyDescent="0.25"/>
    <row r="435" s="26" customFormat="1" x14ac:dyDescent="0.25"/>
    <row r="436" s="26" customFormat="1" x14ac:dyDescent="0.25"/>
    <row r="437" s="26" customFormat="1" x14ac:dyDescent="0.25"/>
    <row r="438" s="26" customFormat="1" x14ac:dyDescent="0.25"/>
    <row r="439" s="26" customFormat="1" x14ac:dyDescent="0.25"/>
    <row r="440" s="26" customFormat="1" x14ac:dyDescent="0.25"/>
    <row r="441" s="26" customFormat="1" x14ac:dyDescent="0.25"/>
    <row r="442" s="26" customFormat="1" x14ac:dyDescent="0.25"/>
    <row r="443" s="26" customFormat="1" x14ac:dyDescent="0.25"/>
    <row r="444" s="26" customFormat="1" x14ac:dyDescent="0.25"/>
    <row r="445" s="26" customFormat="1" x14ac:dyDescent="0.25"/>
    <row r="446" s="26" customFormat="1" x14ac:dyDescent="0.25"/>
    <row r="447" s="26" customFormat="1" x14ac:dyDescent="0.25"/>
    <row r="448" s="26" customFormat="1" x14ac:dyDescent="0.25"/>
    <row r="449" s="26" customFormat="1" x14ac:dyDescent="0.25"/>
    <row r="450" s="26" customFormat="1" x14ac:dyDescent="0.25"/>
    <row r="451" s="26" customFormat="1" x14ac:dyDescent="0.25"/>
    <row r="452" s="26" customFormat="1" x14ac:dyDescent="0.25"/>
    <row r="453" s="26" customFormat="1" x14ac:dyDescent="0.25"/>
    <row r="454" s="26" customFormat="1" x14ac:dyDescent="0.25"/>
    <row r="455" s="26" customFormat="1" x14ac:dyDescent="0.25"/>
    <row r="456" s="26" customFormat="1" x14ac:dyDescent="0.25"/>
    <row r="457" s="26" customFormat="1" x14ac:dyDescent="0.25"/>
    <row r="458" s="26" customFormat="1" x14ac:dyDescent="0.25"/>
    <row r="459" s="26" customFormat="1" x14ac:dyDescent="0.25"/>
    <row r="460" s="26" customFormat="1" x14ac:dyDescent="0.25"/>
    <row r="461" s="26" customFormat="1" x14ac:dyDescent="0.25"/>
    <row r="462" s="26" customFormat="1" x14ac:dyDescent="0.25"/>
    <row r="463" s="26" customFormat="1" x14ac:dyDescent="0.25"/>
    <row r="464" s="26" customFormat="1" x14ac:dyDescent="0.25"/>
    <row r="465" s="26" customFormat="1" x14ac:dyDescent="0.25"/>
    <row r="466" s="26" customFormat="1" x14ac:dyDescent="0.25"/>
    <row r="467" s="26" customFormat="1" x14ac:dyDescent="0.25"/>
    <row r="468" s="26" customFormat="1" x14ac:dyDescent="0.25"/>
    <row r="469" s="26" customFormat="1" x14ac:dyDescent="0.25"/>
    <row r="470" s="26" customFormat="1" x14ac:dyDescent="0.25"/>
    <row r="471" s="26" customFormat="1" x14ac:dyDescent="0.25"/>
    <row r="472" s="26" customFormat="1" x14ac:dyDescent="0.25"/>
    <row r="473" s="26" customFormat="1" x14ac:dyDescent="0.25"/>
    <row r="474" s="26" customFormat="1" x14ac:dyDescent="0.25"/>
    <row r="475" s="26" customFormat="1" x14ac:dyDescent="0.25"/>
    <row r="476" s="26" customFormat="1" x14ac:dyDescent="0.25"/>
    <row r="477" s="26" customFormat="1" x14ac:dyDescent="0.25"/>
    <row r="478" s="26" customFormat="1" x14ac:dyDescent="0.25"/>
    <row r="479" s="26" customFormat="1" x14ac:dyDescent="0.25"/>
    <row r="480" s="26" customFormat="1" x14ac:dyDescent="0.25"/>
    <row r="481" s="26" customFormat="1" x14ac:dyDescent="0.25"/>
    <row r="482" s="26" customFormat="1" x14ac:dyDescent="0.25"/>
    <row r="483" s="26" customFormat="1" x14ac:dyDescent="0.25"/>
    <row r="484" s="26" customFormat="1" x14ac:dyDescent="0.25"/>
    <row r="485" s="26" customFormat="1" x14ac:dyDescent="0.25"/>
    <row r="486" s="26" customFormat="1" x14ac:dyDescent="0.25"/>
    <row r="487" s="26" customFormat="1" x14ac:dyDescent="0.25"/>
    <row r="488" s="26" customFormat="1" x14ac:dyDescent="0.25"/>
    <row r="489" s="26" customFormat="1" x14ac:dyDescent="0.25"/>
    <row r="490" s="26" customFormat="1" x14ac:dyDescent="0.25"/>
    <row r="491" s="26" customFormat="1" x14ac:dyDescent="0.25"/>
    <row r="492" s="26" customFormat="1" x14ac:dyDescent="0.25"/>
    <row r="493" s="26" customFormat="1" x14ac:dyDescent="0.25"/>
    <row r="494" s="26" customFormat="1" x14ac:dyDescent="0.25"/>
    <row r="495" s="26" customFormat="1" x14ac:dyDescent="0.25"/>
    <row r="496" s="26" customFormat="1" x14ac:dyDescent="0.25"/>
    <row r="497" s="26" customFormat="1" x14ac:dyDescent="0.25"/>
    <row r="498" s="26" customFormat="1" x14ac:dyDescent="0.25"/>
    <row r="499" s="26" customFormat="1" x14ac:dyDescent="0.25"/>
    <row r="500" s="26" customFormat="1" x14ac:dyDescent="0.25"/>
    <row r="501" s="26" customFormat="1" x14ac:dyDescent="0.25"/>
    <row r="502" s="26" customFormat="1" x14ac:dyDescent="0.25"/>
    <row r="503" s="26" customFormat="1" x14ac:dyDescent="0.25"/>
    <row r="504" s="26" customFormat="1" x14ac:dyDescent="0.25"/>
    <row r="505" s="26" customFormat="1" x14ac:dyDescent="0.25"/>
    <row r="506" s="26" customFormat="1" x14ac:dyDescent="0.25"/>
    <row r="507" s="26" customFormat="1" x14ac:dyDescent="0.25"/>
    <row r="508" s="26" customFormat="1" x14ac:dyDescent="0.25"/>
    <row r="509" s="26" customFormat="1" x14ac:dyDescent="0.25"/>
    <row r="510" s="26" customFormat="1" x14ac:dyDescent="0.25"/>
    <row r="511" s="26" customFormat="1" x14ac:dyDescent="0.25"/>
    <row r="512" s="26" customFormat="1" x14ac:dyDescent="0.25"/>
    <row r="513" s="26" customFormat="1" x14ac:dyDescent="0.25"/>
    <row r="514" s="26" customFormat="1" x14ac:dyDescent="0.25"/>
    <row r="515" s="26" customFormat="1" x14ac:dyDescent="0.25"/>
    <row r="516" s="26" customFormat="1" x14ac:dyDescent="0.25"/>
    <row r="517" s="26" customFormat="1" x14ac:dyDescent="0.25"/>
    <row r="518" s="26" customFormat="1" x14ac:dyDescent="0.25"/>
    <row r="519" s="26" customFormat="1" x14ac:dyDescent="0.25"/>
    <row r="520" s="26" customFormat="1" x14ac:dyDescent="0.25"/>
    <row r="521" s="26" customFormat="1" x14ac:dyDescent="0.25"/>
    <row r="522" s="26" customFormat="1" x14ac:dyDescent="0.25"/>
    <row r="523" s="26" customFormat="1" x14ac:dyDescent="0.25"/>
    <row r="524" s="26" customFormat="1" x14ac:dyDescent="0.25"/>
    <row r="525" s="26" customFormat="1" x14ac:dyDescent="0.25"/>
    <row r="526" s="26" customFormat="1" x14ac:dyDescent="0.25"/>
    <row r="527" s="26" customFormat="1" x14ac:dyDescent="0.25"/>
    <row r="528" s="26" customFormat="1" x14ac:dyDescent="0.25"/>
    <row r="529" s="26" customFormat="1" x14ac:dyDescent="0.25"/>
    <row r="530" s="26" customFormat="1" x14ac:dyDescent="0.25"/>
    <row r="531" s="26" customFormat="1" x14ac:dyDescent="0.25"/>
    <row r="532" s="26" customFormat="1" x14ac:dyDescent="0.25"/>
    <row r="533" s="26" customFormat="1" x14ac:dyDescent="0.25"/>
    <row r="534" s="26" customFormat="1" x14ac:dyDescent="0.25"/>
    <row r="535" s="26" customFormat="1" x14ac:dyDescent="0.25"/>
    <row r="536" s="26" customFormat="1" x14ac:dyDescent="0.25"/>
    <row r="537" s="26" customFormat="1" x14ac:dyDescent="0.25"/>
    <row r="538" s="26" customFormat="1" x14ac:dyDescent="0.25"/>
    <row r="539" s="26" customFormat="1" x14ac:dyDescent="0.25"/>
    <row r="540" s="26" customFormat="1" x14ac:dyDescent="0.25"/>
    <row r="541" s="26" customFormat="1" x14ac:dyDescent="0.25"/>
    <row r="542" s="26" customFormat="1" x14ac:dyDescent="0.25"/>
    <row r="543" s="26" customFormat="1" x14ac:dyDescent="0.25"/>
    <row r="544" s="26" customFormat="1" x14ac:dyDescent="0.25"/>
    <row r="545" s="26" customFormat="1" x14ac:dyDescent="0.25"/>
    <row r="546" s="26" customFormat="1" x14ac:dyDescent="0.25"/>
    <row r="547" s="26" customFormat="1" x14ac:dyDescent="0.25"/>
    <row r="548" s="26" customFormat="1" x14ac:dyDescent="0.25"/>
    <row r="549" s="26" customFormat="1" x14ac:dyDescent="0.25"/>
    <row r="550" s="26" customFormat="1" x14ac:dyDescent="0.25"/>
    <row r="551" s="26" customFormat="1" x14ac:dyDescent="0.25"/>
    <row r="552" s="26" customFormat="1" x14ac:dyDescent="0.25"/>
    <row r="553" s="26" customFormat="1" x14ac:dyDescent="0.25"/>
    <row r="554" s="26" customFormat="1" x14ac:dyDescent="0.25"/>
    <row r="555" s="26" customFormat="1" x14ac:dyDescent="0.25"/>
    <row r="556" s="26" customFormat="1" x14ac:dyDescent="0.25"/>
    <row r="557" s="26" customFormat="1" x14ac:dyDescent="0.25"/>
    <row r="558" s="26" customFormat="1" x14ac:dyDescent="0.25"/>
    <row r="559" s="26" customFormat="1" x14ac:dyDescent="0.25"/>
    <row r="560" s="26" customFormat="1" x14ac:dyDescent="0.25"/>
    <row r="561" s="26" customFormat="1" x14ac:dyDescent="0.25"/>
    <row r="562" s="26" customFormat="1" x14ac:dyDescent="0.25"/>
    <row r="563" s="26" customFormat="1" x14ac:dyDescent="0.25"/>
    <row r="564" s="26" customFormat="1" x14ac:dyDescent="0.25"/>
    <row r="565" s="26" customFormat="1" x14ac:dyDescent="0.25"/>
    <row r="566" s="26" customFormat="1" x14ac:dyDescent="0.25"/>
    <row r="567" s="26" customFormat="1" x14ac:dyDescent="0.25"/>
    <row r="568" s="26" customFormat="1" x14ac:dyDescent="0.25"/>
    <row r="569" s="26" customFormat="1" x14ac:dyDescent="0.25"/>
    <row r="570" s="26" customFormat="1" x14ac:dyDescent="0.25"/>
    <row r="571" s="26" customFormat="1" x14ac:dyDescent="0.25"/>
    <row r="572" s="26" customFormat="1" x14ac:dyDescent="0.25"/>
    <row r="573" s="26" customFormat="1" x14ac:dyDescent="0.25"/>
    <row r="574" s="26" customFormat="1" x14ac:dyDescent="0.25"/>
    <row r="575" s="26" customFormat="1" x14ac:dyDescent="0.25"/>
    <row r="576" s="26" customFormat="1" x14ac:dyDescent="0.25"/>
    <row r="577" s="26" customFormat="1" x14ac:dyDescent="0.25"/>
    <row r="578" s="26" customFormat="1" x14ac:dyDescent="0.25"/>
    <row r="579" s="26" customFormat="1" x14ac:dyDescent="0.25"/>
    <row r="580" s="26" customFormat="1" x14ac:dyDescent="0.25"/>
    <row r="581" s="26" customFormat="1" x14ac:dyDescent="0.25"/>
    <row r="582" s="26" customFormat="1" x14ac:dyDescent="0.25"/>
    <row r="583" s="26" customFormat="1" x14ac:dyDescent="0.25"/>
    <row r="584" s="26" customFormat="1" x14ac:dyDescent="0.25"/>
    <row r="585" s="26" customFormat="1" x14ac:dyDescent="0.25"/>
    <row r="586" s="26" customFormat="1" x14ac:dyDescent="0.25"/>
    <row r="587" s="26" customFormat="1" x14ac:dyDescent="0.25"/>
    <row r="588" s="26" customFormat="1" x14ac:dyDescent="0.25"/>
    <row r="589" s="26" customFormat="1" x14ac:dyDescent="0.25"/>
    <row r="590" s="26" customFormat="1" x14ac:dyDescent="0.25"/>
    <row r="591" s="26" customFormat="1" x14ac:dyDescent="0.25"/>
    <row r="592" s="26" customFormat="1" x14ac:dyDescent="0.25"/>
    <row r="593" s="26" customFormat="1" x14ac:dyDescent="0.25"/>
    <row r="594" s="26" customFormat="1" x14ac:dyDescent="0.25"/>
    <row r="595" s="26" customFormat="1" x14ac:dyDescent="0.25"/>
    <row r="596" s="26" customFormat="1" x14ac:dyDescent="0.25"/>
    <row r="597" s="26" customFormat="1" x14ac:dyDescent="0.25"/>
    <row r="598" s="26" customFormat="1" x14ac:dyDescent="0.25"/>
    <row r="599" s="26" customFormat="1" x14ac:dyDescent="0.25"/>
    <row r="600" s="26" customFormat="1" x14ac:dyDescent="0.25"/>
    <row r="601" s="26" customFormat="1" x14ac:dyDescent="0.25"/>
    <row r="602" s="26" customFormat="1" x14ac:dyDescent="0.25"/>
    <row r="603" s="26" customFormat="1" x14ac:dyDescent="0.25"/>
    <row r="604" s="26" customFormat="1" x14ac:dyDescent="0.25"/>
    <row r="605" s="26" customFormat="1" x14ac:dyDescent="0.25"/>
    <row r="606" s="26" customFormat="1" x14ac:dyDescent="0.25"/>
    <row r="607" s="26" customFormat="1" x14ac:dyDescent="0.25"/>
    <row r="608" s="26" customFormat="1" x14ac:dyDescent="0.25"/>
    <row r="609" s="26" customFormat="1" x14ac:dyDescent="0.25"/>
    <row r="610" s="26" customFormat="1" x14ac:dyDescent="0.25"/>
    <row r="611" s="26" customFormat="1" x14ac:dyDescent="0.25"/>
    <row r="612" s="26" customFormat="1" x14ac:dyDescent="0.25"/>
    <row r="613" s="26" customFormat="1" x14ac:dyDescent="0.25"/>
    <row r="614" s="26" customFormat="1" x14ac:dyDescent="0.25"/>
    <row r="615" s="26" customFormat="1" x14ac:dyDescent="0.25"/>
    <row r="616" s="26" customFormat="1" x14ac:dyDescent="0.25"/>
    <row r="617" s="26" customFormat="1" x14ac:dyDescent="0.25"/>
    <row r="618" s="26" customFormat="1" x14ac:dyDescent="0.25"/>
    <row r="619" s="26" customFormat="1" x14ac:dyDescent="0.25"/>
    <row r="620" s="26" customFormat="1" x14ac:dyDescent="0.25"/>
    <row r="621" s="26" customFormat="1" x14ac:dyDescent="0.25"/>
    <row r="622" s="26" customFormat="1" x14ac:dyDescent="0.25"/>
    <row r="623" s="26" customFormat="1" x14ac:dyDescent="0.25"/>
    <row r="624" s="26" customFormat="1" x14ac:dyDescent="0.25"/>
    <row r="625" s="26" customFormat="1" x14ac:dyDescent="0.25"/>
    <row r="626" s="26" customFormat="1" x14ac:dyDescent="0.25"/>
    <row r="627" s="26" customFormat="1" x14ac:dyDescent="0.25"/>
    <row r="628" s="26" customFormat="1" x14ac:dyDescent="0.25"/>
    <row r="629" s="26" customFormat="1" x14ac:dyDescent="0.25"/>
    <row r="630" s="26" customFormat="1" x14ac:dyDescent="0.25"/>
    <row r="631" s="26" customFormat="1" x14ac:dyDescent="0.25"/>
    <row r="632" s="26" customFormat="1" x14ac:dyDescent="0.25"/>
    <row r="633" s="26" customFormat="1" x14ac:dyDescent="0.25"/>
    <row r="634" s="26" customFormat="1" x14ac:dyDescent="0.25"/>
    <row r="635" s="26" customFormat="1" x14ac:dyDescent="0.25"/>
    <row r="636" s="26" customFormat="1" x14ac:dyDescent="0.25"/>
    <row r="637" s="26" customFormat="1" x14ac:dyDescent="0.25"/>
    <row r="638" s="26" customFormat="1" x14ac:dyDescent="0.25"/>
    <row r="639" s="26" customFormat="1" x14ac:dyDescent="0.25"/>
    <row r="640" s="26" customFormat="1" x14ac:dyDescent="0.25"/>
    <row r="641" s="26" customFormat="1" x14ac:dyDescent="0.25"/>
    <row r="642" s="26" customFormat="1" x14ac:dyDescent="0.25"/>
    <row r="643" s="26" customFormat="1" x14ac:dyDescent="0.25"/>
    <row r="644" s="26" customFormat="1" x14ac:dyDescent="0.25"/>
    <row r="645" s="26" customFormat="1" x14ac:dyDescent="0.25"/>
    <row r="646" s="26" customFormat="1" x14ac:dyDescent="0.25"/>
    <row r="647" s="26" customFormat="1" x14ac:dyDescent="0.25"/>
    <row r="648" s="26" customFormat="1" x14ac:dyDescent="0.25"/>
    <row r="649" s="26" customFormat="1" x14ac:dyDescent="0.25"/>
    <row r="650" s="26" customFormat="1" x14ac:dyDescent="0.25"/>
    <row r="651" s="26" customFormat="1" x14ac:dyDescent="0.25"/>
    <row r="652" s="26" customFormat="1" x14ac:dyDescent="0.25"/>
    <row r="653" s="26" customFormat="1" x14ac:dyDescent="0.25"/>
    <row r="654" s="26" customFormat="1" x14ac:dyDescent="0.25"/>
    <row r="655" s="26" customFormat="1" x14ac:dyDescent="0.25"/>
    <row r="656" s="26" customFormat="1" x14ac:dyDescent="0.25"/>
    <row r="657" s="26" customFormat="1" x14ac:dyDescent="0.25"/>
    <row r="658" s="26" customFormat="1" x14ac:dyDescent="0.25"/>
    <row r="659" s="26" customFormat="1" x14ac:dyDescent="0.25"/>
    <row r="660" s="26" customFormat="1" x14ac:dyDescent="0.25"/>
    <row r="661" s="26" customFormat="1" x14ac:dyDescent="0.25"/>
    <row r="662" s="26" customFormat="1" x14ac:dyDescent="0.25"/>
    <row r="663" s="26" customFormat="1" x14ac:dyDescent="0.25"/>
    <row r="664" s="26" customFormat="1" x14ac:dyDescent="0.25"/>
    <row r="665" s="26" customFormat="1" x14ac:dyDescent="0.25"/>
    <row r="666" s="26" customFormat="1" x14ac:dyDescent="0.25"/>
    <row r="667" s="26" customFormat="1" x14ac:dyDescent="0.25"/>
    <row r="668" s="26" customFormat="1" x14ac:dyDescent="0.25"/>
    <row r="669" s="26" customFormat="1" x14ac:dyDescent="0.25"/>
    <row r="670" s="26" customFormat="1" x14ac:dyDescent="0.25"/>
    <row r="671" s="26" customFormat="1" x14ac:dyDescent="0.25"/>
    <row r="672" s="26" customFormat="1" x14ac:dyDescent="0.25"/>
    <row r="673" s="26" customFormat="1" x14ac:dyDescent="0.25"/>
    <row r="674" s="26" customFormat="1" x14ac:dyDescent="0.25"/>
    <row r="675" s="26" customFormat="1" x14ac:dyDescent="0.25"/>
    <row r="676" s="26" customFormat="1" x14ac:dyDescent="0.25"/>
    <row r="677" s="26" customFormat="1" x14ac:dyDescent="0.25"/>
    <row r="678" s="26" customFormat="1" x14ac:dyDescent="0.25"/>
    <row r="679" s="26" customFormat="1" x14ac:dyDescent="0.25"/>
    <row r="680" s="26" customFormat="1" x14ac:dyDescent="0.25"/>
    <row r="681" s="26" customFormat="1" x14ac:dyDescent="0.25"/>
    <row r="682" s="26" customFormat="1" x14ac:dyDescent="0.25"/>
    <row r="683" s="26" customFormat="1" x14ac:dyDescent="0.25"/>
    <row r="684" s="26" customFormat="1" x14ac:dyDescent="0.25"/>
    <row r="685" s="26" customFormat="1" x14ac:dyDescent="0.25"/>
    <row r="686" s="26" customFormat="1" x14ac:dyDescent="0.25"/>
    <row r="687" s="26" customFormat="1" x14ac:dyDescent="0.25"/>
    <row r="688" s="26" customFormat="1" x14ac:dyDescent="0.25"/>
    <row r="689" s="26" customFormat="1" x14ac:dyDescent="0.25"/>
    <row r="690" s="26" customFormat="1" x14ac:dyDescent="0.25"/>
    <row r="691" s="26" customFormat="1" x14ac:dyDescent="0.25"/>
    <row r="692" s="26" customFormat="1" x14ac:dyDescent="0.25"/>
    <row r="693" s="26" customFormat="1" x14ac:dyDescent="0.25"/>
    <row r="694" s="26" customFormat="1" x14ac:dyDescent="0.25"/>
    <row r="695" s="26" customFormat="1" x14ac:dyDescent="0.25"/>
    <row r="696" s="26" customFormat="1" x14ac:dyDescent="0.25"/>
    <row r="697" s="26" customFormat="1" x14ac:dyDescent="0.25"/>
    <row r="698" s="26" customFormat="1" x14ac:dyDescent="0.25"/>
    <row r="699" s="26" customFormat="1" x14ac:dyDescent="0.25"/>
    <row r="700" s="26" customFormat="1" x14ac:dyDescent="0.25"/>
    <row r="701" s="26" customFormat="1" x14ac:dyDescent="0.25"/>
    <row r="702" s="26" customFormat="1" x14ac:dyDescent="0.25"/>
    <row r="703" s="26" customFormat="1" x14ac:dyDescent="0.25"/>
    <row r="704" s="26" customFormat="1" x14ac:dyDescent="0.25"/>
    <row r="705" s="26" customFormat="1" x14ac:dyDescent="0.25"/>
    <row r="706" s="26" customFormat="1" x14ac:dyDescent="0.25"/>
    <row r="707" s="26" customFormat="1" x14ac:dyDescent="0.25"/>
    <row r="708" s="26" customFormat="1" x14ac:dyDescent="0.25"/>
    <row r="709" s="26" customFormat="1" x14ac:dyDescent="0.25"/>
    <row r="710" s="26" customFormat="1" x14ac:dyDescent="0.25"/>
    <row r="711" s="26" customFormat="1" x14ac:dyDescent="0.25"/>
    <row r="712" s="26" customFormat="1" x14ac:dyDescent="0.25"/>
    <row r="713" s="26" customFormat="1" x14ac:dyDescent="0.25"/>
    <row r="714" s="26" customFormat="1" x14ac:dyDescent="0.25"/>
    <row r="715" s="26" customFormat="1" x14ac:dyDescent="0.25"/>
    <row r="716" s="26" customFormat="1" x14ac:dyDescent="0.25"/>
    <row r="717" s="26" customFormat="1" x14ac:dyDescent="0.25"/>
    <row r="718" s="26" customFormat="1" x14ac:dyDescent="0.25"/>
    <row r="719" s="26" customFormat="1" x14ac:dyDescent="0.25"/>
    <row r="720" s="26" customFormat="1" x14ac:dyDescent="0.25"/>
    <row r="721" s="26" customFormat="1" x14ac:dyDescent="0.25"/>
    <row r="722" s="26" customFormat="1" x14ac:dyDescent="0.25"/>
    <row r="723" s="26" customFormat="1" x14ac:dyDescent="0.25"/>
    <row r="724" s="26" customFormat="1" x14ac:dyDescent="0.25"/>
    <row r="725" s="26" customFormat="1" x14ac:dyDescent="0.25"/>
    <row r="726" s="26" customFormat="1" x14ac:dyDescent="0.25"/>
    <row r="727" s="26" customFormat="1" x14ac:dyDescent="0.25"/>
    <row r="728" s="26" customFormat="1" x14ac:dyDescent="0.25"/>
    <row r="729" s="26" customFormat="1" x14ac:dyDescent="0.25"/>
    <row r="730" s="26" customFormat="1" x14ac:dyDescent="0.25"/>
    <row r="731" s="26" customFormat="1" x14ac:dyDescent="0.25"/>
    <row r="732" s="26" customFormat="1" x14ac:dyDescent="0.25"/>
    <row r="733" s="26" customFormat="1" x14ac:dyDescent="0.25"/>
    <row r="734" s="26" customFormat="1" x14ac:dyDescent="0.25"/>
    <row r="735" s="26" customFormat="1" x14ac:dyDescent="0.25"/>
    <row r="736" s="26" customFormat="1" x14ac:dyDescent="0.25"/>
    <row r="737" s="26" customFormat="1" x14ac:dyDescent="0.25"/>
    <row r="738" s="26" customFormat="1" x14ac:dyDescent="0.25"/>
    <row r="739" s="26" customFormat="1" x14ac:dyDescent="0.25"/>
    <row r="740" s="26" customFormat="1" x14ac:dyDescent="0.25"/>
    <row r="741" s="26" customFormat="1" x14ac:dyDescent="0.25"/>
    <row r="742" s="26" customFormat="1" x14ac:dyDescent="0.25"/>
    <row r="743" s="26" customFormat="1" x14ac:dyDescent="0.25"/>
    <row r="744" s="26" customFormat="1" x14ac:dyDescent="0.25"/>
    <row r="745" s="26" customFormat="1" x14ac:dyDescent="0.25"/>
    <row r="746" s="26" customFormat="1" x14ac:dyDescent="0.25"/>
    <row r="747" s="26" customFormat="1" x14ac:dyDescent="0.25"/>
    <row r="748" s="26" customFormat="1" x14ac:dyDescent="0.25"/>
    <row r="749" s="26" customFormat="1" x14ac:dyDescent="0.25"/>
    <row r="750" s="26" customFormat="1" x14ac:dyDescent="0.25"/>
    <row r="751" s="26" customFormat="1" x14ac:dyDescent="0.25"/>
    <row r="752" s="26" customFormat="1" x14ac:dyDescent="0.25"/>
    <row r="753" s="26" customFormat="1" x14ac:dyDescent="0.25"/>
    <row r="754" s="26" customFormat="1" x14ac:dyDescent="0.25"/>
    <row r="755" s="26" customFormat="1" x14ac:dyDescent="0.25"/>
    <row r="756" s="26" customFormat="1" x14ac:dyDescent="0.25"/>
    <row r="757" s="26" customFormat="1" x14ac:dyDescent="0.25"/>
    <row r="758" s="26" customFormat="1" x14ac:dyDescent="0.25"/>
    <row r="759" s="26" customFormat="1" x14ac:dyDescent="0.25"/>
    <row r="760" s="26" customFormat="1" x14ac:dyDescent="0.25"/>
    <row r="761" s="26" customFormat="1" x14ac:dyDescent="0.25"/>
    <row r="762" s="26" customFormat="1" x14ac:dyDescent="0.25"/>
    <row r="763" s="26" customFormat="1" x14ac:dyDescent="0.25"/>
    <row r="764" s="26" customFormat="1" x14ac:dyDescent="0.25"/>
    <row r="765" s="26" customFormat="1" x14ac:dyDescent="0.25"/>
    <row r="766" s="26" customFormat="1" x14ac:dyDescent="0.25"/>
    <row r="767" s="26" customFormat="1" x14ac:dyDescent="0.25"/>
    <row r="768" s="26" customFormat="1" x14ac:dyDescent="0.25"/>
    <row r="769" s="26" customFormat="1" x14ac:dyDescent="0.25"/>
    <row r="770" s="26" customFormat="1" x14ac:dyDescent="0.25"/>
    <row r="771" s="26" customFormat="1" x14ac:dyDescent="0.25"/>
    <row r="772" s="26" customFormat="1" x14ac:dyDescent="0.25"/>
    <row r="773" s="26" customFormat="1" x14ac:dyDescent="0.25"/>
    <row r="774" s="26" customFormat="1" x14ac:dyDescent="0.25"/>
    <row r="775" s="26" customFormat="1" x14ac:dyDescent="0.25"/>
    <row r="776" s="26" customFormat="1" x14ac:dyDescent="0.25"/>
    <row r="777" s="26" customFormat="1" x14ac:dyDescent="0.25"/>
    <row r="778" s="26" customFormat="1" x14ac:dyDescent="0.25"/>
    <row r="779" s="26" customFormat="1" x14ac:dyDescent="0.25"/>
    <row r="780" s="26" customFormat="1" x14ac:dyDescent="0.25"/>
    <row r="781" s="26" customFormat="1" x14ac:dyDescent="0.25"/>
    <row r="782" s="26" customFormat="1" x14ac:dyDescent="0.25"/>
    <row r="783" s="26" customFormat="1" x14ac:dyDescent="0.25"/>
    <row r="784" s="26" customFormat="1" x14ac:dyDescent="0.25"/>
    <row r="785" s="26" customFormat="1" x14ac:dyDescent="0.25"/>
    <row r="786" s="26" customFormat="1" x14ac:dyDescent="0.25"/>
    <row r="787" s="26" customFormat="1" x14ac:dyDescent="0.25"/>
    <row r="788" s="26" customFormat="1" x14ac:dyDescent="0.25"/>
    <row r="789" s="26" customFormat="1" x14ac:dyDescent="0.25"/>
    <row r="790" s="26" customFormat="1" x14ac:dyDescent="0.25"/>
    <row r="791" s="26" customFormat="1" x14ac:dyDescent="0.25"/>
    <row r="792" s="26" customFormat="1" x14ac:dyDescent="0.25"/>
    <row r="793" s="26" customFormat="1" x14ac:dyDescent="0.25"/>
    <row r="794" s="26" customFormat="1" x14ac:dyDescent="0.25"/>
    <row r="795" s="26" customFormat="1" x14ac:dyDescent="0.25"/>
    <row r="796" s="26" customFormat="1" x14ac:dyDescent="0.25"/>
    <row r="797" s="26" customFormat="1" x14ac:dyDescent="0.25"/>
    <row r="798" s="26" customFormat="1" x14ac:dyDescent="0.25"/>
    <row r="799" s="26" customFormat="1" x14ac:dyDescent="0.25"/>
    <row r="800" s="26" customFormat="1" x14ac:dyDescent="0.25"/>
    <row r="801" s="26" customFormat="1" x14ac:dyDescent="0.25"/>
    <row r="802" s="26" customFormat="1" x14ac:dyDescent="0.25"/>
    <row r="803" s="26" customFormat="1" x14ac:dyDescent="0.25"/>
    <row r="804" s="26" customFormat="1" x14ac:dyDescent="0.25"/>
    <row r="805" s="26" customFormat="1" x14ac:dyDescent="0.25"/>
    <row r="806" s="26" customFormat="1" x14ac:dyDescent="0.25"/>
    <row r="807" s="26" customFormat="1" x14ac:dyDescent="0.25"/>
    <row r="808" s="26" customFormat="1" x14ac:dyDescent="0.25"/>
    <row r="809" s="26" customFormat="1" x14ac:dyDescent="0.25"/>
    <row r="810" s="26" customFormat="1" x14ac:dyDescent="0.25"/>
    <row r="811" s="26" customFormat="1" x14ac:dyDescent="0.25"/>
    <row r="812" s="26" customFormat="1" x14ac:dyDescent="0.25"/>
    <row r="813" s="26" customFormat="1" x14ac:dyDescent="0.25"/>
    <row r="814" s="26" customFormat="1" x14ac:dyDescent="0.25"/>
    <row r="815" s="26" customFormat="1" x14ac:dyDescent="0.25"/>
    <row r="816" s="26" customFormat="1" x14ac:dyDescent="0.25"/>
    <row r="817" s="26" customFormat="1" x14ac:dyDescent="0.25"/>
    <row r="818" s="26" customFormat="1" x14ac:dyDescent="0.25"/>
    <row r="819" s="26" customFormat="1" x14ac:dyDescent="0.25"/>
    <row r="820" s="26" customFormat="1" x14ac:dyDescent="0.25"/>
    <row r="821" s="26" customFormat="1" x14ac:dyDescent="0.25"/>
    <row r="822" s="26" customFormat="1" x14ac:dyDescent="0.25"/>
    <row r="823" s="26" customFormat="1" x14ac:dyDescent="0.25"/>
    <row r="824" s="26" customFormat="1" x14ac:dyDescent="0.25"/>
    <row r="825" s="26" customFormat="1" x14ac:dyDescent="0.25"/>
    <row r="826" s="26" customFormat="1" x14ac:dyDescent="0.25"/>
    <row r="827" s="26" customFormat="1" x14ac:dyDescent="0.25"/>
    <row r="828" s="26" customFormat="1" x14ac:dyDescent="0.25"/>
    <row r="829" s="26" customFormat="1" x14ac:dyDescent="0.25"/>
    <row r="830" s="26" customFormat="1" x14ac:dyDescent="0.25"/>
    <row r="831" s="26" customFormat="1" x14ac:dyDescent="0.25"/>
    <row r="832" s="26" customFormat="1" x14ac:dyDescent="0.25"/>
    <row r="833" s="26" customFormat="1" x14ac:dyDescent="0.25"/>
    <row r="834" s="26" customFormat="1" x14ac:dyDescent="0.25"/>
    <row r="835" s="26" customFormat="1" x14ac:dyDescent="0.25"/>
    <row r="836" s="26" customFormat="1" x14ac:dyDescent="0.25"/>
    <row r="837" s="26" customFormat="1" x14ac:dyDescent="0.25"/>
    <row r="838" s="26" customFormat="1" x14ac:dyDescent="0.25"/>
    <row r="839" s="26" customFormat="1" x14ac:dyDescent="0.25"/>
    <row r="840" s="26" customFormat="1" x14ac:dyDescent="0.25"/>
    <row r="841" s="26" customFormat="1" x14ac:dyDescent="0.25"/>
    <row r="842" s="26" customFormat="1" x14ac:dyDescent="0.25"/>
    <row r="843" s="26" customFormat="1" x14ac:dyDescent="0.25"/>
    <row r="844" s="26" customFormat="1" x14ac:dyDescent="0.25"/>
    <row r="845" s="26" customFormat="1" x14ac:dyDescent="0.25"/>
    <row r="846" s="26" customFormat="1" x14ac:dyDescent="0.25"/>
    <row r="847" s="26" customFormat="1" x14ac:dyDescent="0.25"/>
    <row r="848" s="26" customFormat="1" x14ac:dyDescent="0.25"/>
    <row r="849" s="26" customFormat="1" x14ac:dyDescent="0.25"/>
    <row r="850" s="26" customFormat="1" x14ac:dyDescent="0.25"/>
    <row r="851" s="26" customFormat="1" x14ac:dyDescent="0.25"/>
    <row r="852" s="26" customFormat="1" x14ac:dyDescent="0.25"/>
    <row r="853" s="26" customFormat="1" x14ac:dyDescent="0.25"/>
    <row r="854" s="26" customFormat="1" x14ac:dyDescent="0.25"/>
    <row r="855" s="26" customFormat="1" x14ac:dyDescent="0.25"/>
    <row r="856" s="26" customFormat="1" x14ac:dyDescent="0.25"/>
    <row r="857" s="26" customFormat="1" x14ac:dyDescent="0.25"/>
    <row r="858" s="26" customFormat="1" x14ac:dyDescent="0.25"/>
    <row r="859" s="26" customFormat="1" x14ac:dyDescent="0.25"/>
    <row r="860" s="26" customFormat="1" x14ac:dyDescent="0.25"/>
    <row r="861" s="26" customFormat="1" x14ac:dyDescent="0.25"/>
    <row r="862" s="26" customFormat="1" x14ac:dyDescent="0.25"/>
    <row r="863" s="26" customFormat="1" x14ac:dyDescent="0.25"/>
    <row r="864" s="26" customFormat="1" x14ac:dyDescent="0.25"/>
    <row r="865" s="26" customFormat="1" x14ac:dyDescent="0.25"/>
    <row r="866" s="26" customFormat="1" x14ac:dyDescent="0.25"/>
    <row r="867" s="26" customFormat="1" x14ac:dyDescent="0.25"/>
    <row r="868" s="26" customFormat="1" x14ac:dyDescent="0.25"/>
    <row r="869" s="26" customFormat="1" x14ac:dyDescent="0.25"/>
    <row r="870" s="26" customFormat="1" x14ac:dyDescent="0.25"/>
    <row r="871" s="26" customFormat="1" x14ac:dyDescent="0.25"/>
    <row r="872" s="26" customFormat="1" x14ac:dyDescent="0.25"/>
    <row r="873" s="26" customFormat="1" x14ac:dyDescent="0.25"/>
    <row r="874" s="26" customFormat="1" x14ac:dyDescent="0.25"/>
    <row r="875" s="26" customFormat="1" x14ac:dyDescent="0.25"/>
    <row r="876" s="26" customFormat="1" x14ac:dyDescent="0.25"/>
    <row r="877" s="26" customFormat="1" x14ac:dyDescent="0.25"/>
    <row r="878" s="26" customFormat="1" x14ac:dyDescent="0.25"/>
    <row r="879" s="26" customFormat="1" x14ac:dyDescent="0.25"/>
    <row r="880" s="26" customFormat="1" x14ac:dyDescent="0.25"/>
    <row r="881" s="26" customFormat="1" x14ac:dyDescent="0.25"/>
    <row r="882" s="26" customFormat="1" x14ac:dyDescent="0.25"/>
    <row r="883" s="26" customFormat="1" x14ac:dyDescent="0.25"/>
    <row r="884" s="26" customFormat="1" x14ac:dyDescent="0.25"/>
    <row r="885" s="26" customFormat="1" x14ac:dyDescent="0.25"/>
    <row r="886" s="26" customFormat="1" x14ac:dyDescent="0.25"/>
    <row r="887" s="26" customFormat="1" x14ac:dyDescent="0.25"/>
    <row r="888" s="26" customFormat="1" x14ac:dyDescent="0.25"/>
    <row r="889" s="26" customFormat="1" x14ac:dyDescent="0.25"/>
    <row r="890" s="26" customFormat="1" x14ac:dyDescent="0.25"/>
    <row r="891" s="26" customFormat="1" x14ac:dyDescent="0.25"/>
    <row r="892" s="26" customFormat="1" x14ac:dyDescent="0.25"/>
    <row r="893" s="26" customFormat="1" x14ac:dyDescent="0.25"/>
    <row r="894" s="26" customFormat="1" x14ac:dyDescent="0.25"/>
    <row r="895" s="26" customFormat="1" x14ac:dyDescent="0.25"/>
    <row r="896" s="26" customFormat="1" x14ac:dyDescent="0.25"/>
    <row r="897" s="26" customFormat="1" x14ac:dyDescent="0.25"/>
    <row r="898" s="26" customFormat="1" x14ac:dyDescent="0.25"/>
    <row r="899" s="26" customFormat="1" x14ac:dyDescent="0.25"/>
    <row r="900" s="26" customFormat="1" x14ac:dyDescent="0.25"/>
    <row r="901" s="26" customFormat="1" x14ac:dyDescent="0.25"/>
    <row r="902" s="26" customFormat="1" x14ac:dyDescent="0.25"/>
    <row r="903" s="26" customFormat="1" x14ac:dyDescent="0.25"/>
    <row r="904" s="26" customFormat="1" x14ac:dyDescent="0.25"/>
    <row r="905" s="26" customFormat="1" x14ac:dyDescent="0.25"/>
    <row r="906" s="26" customFormat="1" x14ac:dyDescent="0.25"/>
    <row r="907" s="26" customFormat="1" x14ac:dyDescent="0.25"/>
    <row r="908" s="26" customFormat="1" x14ac:dyDescent="0.25"/>
    <row r="909" s="26" customFormat="1" x14ac:dyDescent="0.25"/>
    <row r="910" s="26" customFormat="1" x14ac:dyDescent="0.25"/>
    <row r="911" s="26" customFormat="1" x14ac:dyDescent="0.25"/>
    <row r="912" s="26" customFormat="1" x14ac:dyDescent="0.25"/>
    <row r="913" s="26" customFormat="1" x14ac:dyDescent="0.25"/>
    <row r="914" s="26" customFormat="1" x14ac:dyDescent="0.25"/>
    <row r="915" s="26" customFormat="1" x14ac:dyDescent="0.25"/>
    <row r="916" s="26" customFormat="1" x14ac:dyDescent="0.25"/>
    <row r="917" s="26" customFormat="1" x14ac:dyDescent="0.25"/>
    <row r="918" s="26" customFormat="1" x14ac:dyDescent="0.25"/>
    <row r="919" s="26" customFormat="1" x14ac:dyDescent="0.25"/>
    <row r="920" s="26" customFormat="1" x14ac:dyDescent="0.25"/>
    <row r="921" s="26" customFormat="1" x14ac:dyDescent="0.25"/>
    <row r="922" s="26" customFormat="1" x14ac:dyDescent="0.25"/>
    <row r="923" s="26" customFormat="1" x14ac:dyDescent="0.25"/>
    <row r="924" s="26" customFormat="1" x14ac:dyDescent="0.25"/>
    <row r="925" s="26" customFormat="1" x14ac:dyDescent="0.25"/>
    <row r="926" s="26" customFormat="1" x14ac:dyDescent="0.25"/>
    <row r="927" s="26" customFormat="1" x14ac:dyDescent="0.25"/>
    <row r="928" s="26" customFormat="1" x14ac:dyDescent="0.25"/>
    <row r="929" s="26" customFormat="1" x14ac:dyDescent="0.25"/>
    <row r="930" s="26" customFormat="1" x14ac:dyDescent="0.25"/>
    <row r="931" s="26" customFormat="1" x14ac:dyDescent="0.25"/>
    <row r="932" s="26" customFormat="1" x14ac:dyDescent="0.25"/>
    <row r="933" s="26" customFormat="1" x14ac:dyDescent="0.25"/>
    <row r="934" s="26" customFormat="1" x14ac:dyDescent="0.25"/>
    <row r="935" s="26" customFormat="1" x14ac:dyDescent="0.25"/>
    <row r="936" s="26" customFormat="1" x14ac:dyDescent="0.25"/>
    <row r="937" s="26" customFormat="1" x14ac:dyDescent="0.25"/>
    <row r="938" s="26" customFormat="1" x14ac:dyDescent="0.25"/>
    <row r="939" s="26" customFormat="1" x14ac:dyDescent="0.25"/>
    <row r="940" s="26" customFormat="1" x14ac:dyDescent="0.25"/>
    <row r="941" s="26" customFormat="1" x14ac:dyDescent="0.25"/>
    <row r="942" s="26" customFormat="1" x14ac:dyDescent="0.25"/>
    <row r="943" s="26" customFormat="1" x14ac:dyDescent="0.25"/>
    <row r="944" s="26" customFormat="1" x14ac:dyDescent="0.25"/>
    <row r="945" s="26" customFormat="1" x14ac:dyDescent="0.25"/>
    <row r="946" s="26" customFormat="1" x14ac:dyDescent="0.25"/>
    <row r="947" s="26" customFormat="1" x14ac:dyDescent="0.25"/>
    <row r="948" s="26" customFormat="1" x14ac:dyDescent="0.25"/>
    <row r="949" s="26" customFormat="1" x14ac:dyDescent="0.25"/>
    <row r="950" s="26" customFormat="1" x14ac:dyDescent="0.25"/>
    <row r="951" s="26" customFormat="1" x14ac:dyDescent="0.25"/>
    <row r="952" s="26" customFormat="1" x14ac:dyDescent="0.25"/>
    <row r="953" s="26" customFormat="1" x14ac:dyDescent="0.25"/>
    <row r="954" s="26" customFormat="1" x14ac:dyDescent="0.25"/>
    <row r="955" s="26" customFormat="1" x14ac:dyDescent="0.25"/>
    <row r="956" s="26" customFormat="1" x14ac:dyDescent="0.25"/>
    <row r="957" s="26" customFormat="1" x14ac:dyDescent="0.25"/>
    <row r="958" s="26" customFormat="1" x14ac:dyDescent="0.25"/>
    <row r="959" s="26" customFormat="1" x14ac:dyDescent="0.25"/>
    <row r="960" s="26" customFormat="1" x14ac:dyDescent="0.25"/>
    <row r="961" s="26" customFormat="1" x14ac:dyDescent="0.25"/>
    <row r="962" s="26" customFormat="1" x14ac:dyDescent="0.25"/>
    <row r="963" s="26" customFormat="1" x14ac:dyDescent="0.25"/>
    <row r="964" s="26" customFormat="1" x14ac:dyDescent="0.25"/>
    <row r="965" s="26" customFormat="1" x14ac:dyDescent="0.25"/>
    <row r="966" s="26" customFormat="1" x14ac:dyDescent="0.25"/>
    <row r="967" s="26" customFormat="1" x14ac:dyDescent="0.25"/>
    <row r="968" s="26" customFormat="1" x14ac:dyDescent="0.25"/>
    <row r="969" s="26" customFormat="1" x14ac:dyDescent="0.25"/>
    <row r="970" s="26" customFormat="1" x14ac:dyDescent="0.25"/>
    <row r="971" s="26" customFormat="1" x14ac:dyDescent="0.25"/>
    <row r="972" s="26" customFormat="1" x14ac:dyDescent="0.25"/>
    <row r="973" s="26" customFormat="1" x14ac:dyDescent="0.25"/>
    <row r="974" s="26" customFormat="1" x14ac:dyDescent="0.25"/>
    <row r="975" s="26" customFormat="1" x14ac:dyDescent="0.25"/>
    <row r="976" s="26" customFormat="1" x14ac:dyDescent="0.25"/>
    <row r="977" s="26" customFormat="1" x14ac:dyDescent="0.25"/>
    <row r="978" s="26" customFormat="1" x14ac:dyDescent="0.25"/>
    <row r="979" s="26" customFormat="1" x14ac:dyDescent="0.25"/>
    <row r="980" s="26" customFormat="1" x14ac:dyDescent="0.25"/>
    <row r="981" s="26" customFormat="1" x14ac:dyDescent="0.25"/>
    <row r="982" s="26" customFormat="1" x14ac:dyDescent="0.25"/>
    <row r="983" s="26" customFormat="1" x14ac:dyDescent="0.25"/>
    <row r="984" s="26" customFormat="1" x14ac:dyDescent="0.25"/>
    <row r="985" s="26" customFormat="1" x14ac:dyDescent="0.25"/>
    <row r="986" s="26" customFormat="1" x14ac:dyDescent="0.25"/>
    <row r="987" s="26" customFormat="1" x14ac:dyDescent="0.25"/>
    <row r="988" s="26" customFormat="1" x14ac:dyDescent="0.25"/>
    <row r="989" s="26" customFormat="1" x14ac:dyDescent="0.25"/>
    <row r="990" s="26" customFormat="1" x14ac:dyDescent="0.25"/>
    <row r="991" s="26" customFormat="1" x14ac:dyDescent="0.25"/>
    <row r="992" s="26" customFormat="1" x14ac:dyDescent="0.25"/>
    <row r="993" s="26" customFormat="1" x14ac:dyDescent="0.25"/>
    <row r="994" s="26" customFormat="1" x14ac:dyDescent="0.25"/>
    <row r="995" s="26" customFormat="1" x14ac:dyDescent="0.25"/>
    <row r="996" s="26" customFormat="1" x14ac:dyDescent="0.25"/>
    <row r="997" s="26" customFormat="1" x14ac:dyDescent="0.25"/>
    <row r="998" s="26" customFormat="1" x14ac:dyDescent="0.25"/>
    <row r="999" s="26" customFormat="1" x14ac:dyDescent="0.25"/>
    <row r="1000" s="26" customFormat="1" x14ac:dyDescent="0.25"/>
    <row r="1001" s="26" customFormat="1" x14ac:dyDescent="0.25"/>
    <row r="1002" s="26" customFormat="1" x14ac:dyDescent="0.25"/>
    <row r="1003" s="26" customFormat="1" x14ac:dyDescent="0.25"/>
    <row r="1004" s="26" customFormat="1" x14ac:dyDescent="0.25"/>
    <row r="1005" s="26" customFormat="1" x14ac:dyDescent="0.25"/>
    <row r="1006" s="26" customFormat="1" x14ac:dyDescent="0.25"/>
    <row r="1007" s="26" customFormat="1" x14ac:dyDescent="0.25"/>
    <row r="1008" s="26" customFormat="1" x14ac:dyDescent="0.25"/>
    <row r="1009" s="26" customFormat="1" x14ac:dyDescent="0.25"/>
    <row r="1010" s="26" customFormat="1" x14ac:dyDescent="0.25"/>
    <row r="1011" s="26" customFormat="1" x14ac:dyDescent="0.25"/>
    <row r="1012" s="26" customFormat="1" x14ac:dyDescent="0.25"/>
    <row r="1013" s="26" customFormat="1" x14ac:dyDescent="0.25"/>
    <row r="1014" s="26" customFormat="1" x14ac:dyDescent="0.25"/>
    <row r="1015" s="26" customFormat="1" x14ac:dyDescent="0.25"/>
    <row r="1016" s="26" customFormat="1" x14ac:dyDescent="0.25"/>
    <row r="1017" s="26" customFormat="1" x14ac:dyDescent="0.25"/>
    <row r="1018" s="26" customFormat="1" x14ac:dyDescent="0.25"/>
    <row r="1019" s="26" customFormat="1" x14ac:dyDescent="0.25"/>
    <row r="1020" s="26" customFormat="1" x14ac:dyDescent="0.25"/>
    <row r="1021" s="26" customFormat="1" x14ac:dyDescent="0.25"/>
    <row r="1022" s="26" customFormat="1" x14ac:dyDescent="0.25"/>
    <row r="1023" s="26" customFormat="1" x14ac:dyDescent="0.25"/>
    <row r="1024" s="26" customFormat="1" x14ac:dyDescent="0.25"/>
    <row r="1025" s="26" customFormat="1" x14ac:dyDescent="0.25"/>
    <row r="1026" s="26" customFormat="1" x14ac:dyDescent="0.25"/>
    <row r="1027" s="26" customFormat="1" x14ac:dyDescent="0.25"/>
    <row r="1028" s="26" customFormat="1" x14ac:dyDescent="0.25"/>
    <row r="1029" s="26" customFormat="1" x14ac:dyDescent="0.25"/>
    <row r="1030" s="26" customFormat="1" x14ac:dyDescent="0.25"/>
    <row r="1031" s="26" customFormat="1" x14ac:dyDescent="0.25"/>
    <row r="1032" s="26" customFormat="1" x14ac:dyDescent="0.25"/>
    <row r="1033" s="26" customFormat="1" x14ac:dyDescent="0.25"/>
    <row r="1034" s="26" customFormat="1" x14ac:dyDescent="0.25"/>
    <row r="1035" s="26" customFormat="1" x14ac:dyDescent="0.25"/>
    <row r="1036" s="26" customFormat="1" x14ac:dyDescent="0.25"/>
    <row r="1037" s="26" customFormat="1" x14ac:dyDescent="0.25"/>
    <row r="1038" s="26" customFormat="1" x14ac:dyDescent="0.25"/>
    <row r="1039" s="26" customFormat="1" x14ac:dyDescent="0.25"/>
    <row r="1040" s="26" customFormat="1" x14ac:dyDescent="0.25"/>
    <row r="1041" s="26" customFormat="1" x14ac:dyDescent="0.25"/>
    <row r="1042" s="26" customFormat="1" x14ac:dyDescent="0.25"/>
    <row r="1043" s="26" customFormat="1" x14ac:dyDescent="0.25"/>
    <row r="1044" s="26" customFormat="1" x14ac:dyDescent="0.25"/>
    <row r="1045" s="26" customFormat="1" x14ac:dyDescent="0.25"/>
    <row r="1046" s="26" customFormat="1" x14ac:dyDescent="0.25"/>
    <row r="1047" s="26" customFormat="1" x14ac:dyDescent="0.25"/>
    <row r="1048" s="26" customFormat="1" x14ac:dyDescent="0.25"/>
    <row r="1049" s="26" customFormat="1" x14ac:dyDescent="0.25"/>
    <row r="1050" s="26" customFormat="1" x14ac:dyDescent="0.25"/>
    <row r="1051" s="26" customFormat="1" x14ac:dyDescent="0.25"/>
    <row r="1052" s="26" customFormat="1" x14ac:dyDescent="0.25"/>
    <row r="1053" s="26" customFormat="1" x14ac:dyDescent="0.25"/>
    <row r="1054" s="26" customFormat="1" x14ac:dyDescent="0.25"/>
    <row r="1055" s="26" customFormat="1" x14ac:dyDescent="0.25"/>
    <row r="1056" s="26" customFormat="1" x14ac:dyDescent="0.25"/>
    <row r="1057" s="26" customFormat="1" x14ac:dyDescent="0.25"/>
    <row r="1058" s="26" customFormat="1" x14ac:dyDescent="0.25"/>
    <row r="1059" s="26" customFormat="1" x14ac:dyDescent="0.25"/>
    <row r="1060" s="26" customFormat="1" x14ac:dyDescent="0.25"/>
    <row r="1061" s="26" customFormat="1" x14ac:dyDescent="0.25"/>
    <row r="1062" s="26" customFormat="1" x14ac:dyDescent="0.25"/>
    <row r="1063" s="26" customFormat="1" x14ac:dyDescent="0.25"/>
    <row r="1064" s="26" customFormat="1" x14ac:dyDescent="0.25"/>
    <row r="1065" s="26" customFormat="1" x14ac:dyDescent="0.25"/>
    <row r="1066" s="26" customFormat="1" x14ac:dyDescent="0.25"/>
    <row r="1067" s="26" customFormat="1" x14ac:dyDescent="0.25"/>
    <row r="1068" s="26" customFormat="1" x14ac:dyDescent="0.25"/>
    <row r="1069" s="26" customFormat="1" x14ac:dyDescent="0.25"/>
    <row r="1070" s="26" customFormat="1" x14ac:dyDescent="0.25"/>
    <row r="1071" s="26" customFormat="1" x14ac:dyDescent="0.25"/>
    <row r="1072" s="26" customFormat="1" x14ac:dyDescent="0.25"/>
    <row r="1073" s="26" customFormat="1" x14ac:dyDescent="0.25"/>
    <row r="1074" s="26" customFormat="1" x14ac:dyDescent="0.25"/>
    <row r="1075" s="26" customFormat="1" x14ac:dyDescent="0.25"/>
    <row r="1076" s="26" customFormat="1" x14ac:dyDescent="0.25"/>
    <row r="1077" s="26" customFormat="1" x14ac:dyDescent="0.25"/>
    <row r="1078" s="26" customFormat="1" x14ac:dyDescent="0.25"/>
    <row r="1079" s="26" customFormat="1" x14ac:dyDescent="0.25"/>
    <row r="1080" s="26" customFormat="1" x14ac:dyDescent="0.25"/>
    <row r="1081" s="26" customFormat="1" x14ac:dyDescent="0.25"/>
    <row r="1082" s="26" customFormat="1" x14ac:dyDescent="0.25"/>
    <row r="1083" s="26" customFormat="1" x14ac:dyDescent="0.25"/>
    <row r="1084" s="26" customFormat="1" x14ac:dyDescent="0.25"/>
    <row r="1085" s="26" customFormat="1" x14ac:dyDescent="0.25"/>
    <row r="1086" s="26" customFormat="1" x14ac:dyDescent="0.25"/>
    <row r="1087" s="26" customFormat="1" x14ac:dyDescent="0.25"/>
    <row r="1088" s="26" customFormat="1" x14ac:dyDescent="0.25"/>
    <row r="1089" s="26" customFormat="1" x14ac:dyDescent="0.25"/>
    <row r="1090" s="26" customFormat="1" x14ac:dyDescent="0.25"/>
    <row r="1091" s="26" customFormat="1" x14ac:dyDescent="0.25"/>
    <row r="1092" s="26" customFormat="1" x14ac:dyDescent="0.25"/>
    <row r="1093" s="26" customFormat="1" x14ac:dyDescent="0.25"/>
    <row r="1094" s="26" customFormat="1" x14ac:dyDescent="0.25"/>
    <row r="1095" s="26" customFormat="1" x14ac:dyDescent="0.25"/>
    <row r="1096" s="26" customFormat="1" x14ac:dyDescent="0.25"/>
    <row r="1097" s="26" customFormat="1" x14ac:dyDescent="0.25"/>
    <row r="1098" s="26" customFormat="1" x14ac:dyDescent="0.25"/>
    <row r="1099" s="26" customFormat="1" x14ac:dyDescent="0.25"/>
    <row r="1100" s="26" customFormat="1" x14ac:dyDescent="0.25"/>
    <row r="1101" s="26" customFormat="1" x14ac:dyDescent="0.25"/>
    <row r="1102" s="26" customFormat="1" x14ac:dyDescent="0.25"/>
    <row r="1103" s="26" customFormat="1" x14ac:dyDescent="0.25"/>
    <row r="1104" s="26" customFormat="1" x14ac:dyDescent="0.25"/>
    <row r="1105" s="26" customFormat="1" x14ac:dyDescent="0.25"/>
    <row r="1106" s="26" customFormat="1" x14ac:dyDescent="0.25"/>
    <row r="1107" s="26" customFormat="1" x14ac:dyDescent="0.25"/>
    <row r="1108" s="26" customFormat="1" x14ac:dyDescent="0.25"/>
    <row r="1109" s="26" customFormat="1" x14ac:dyDescent="0.25"/>
    <row r="1110" s="26" customFormat="1" x14ac:dyDescent="0.25"/>
    <row r="1111" s="26" customFormat="1" x14ac:dyDescent="0.25"/>
    <row r="1112" s="26" customFormat="1" x14ac:dyDescent="0.25"/>
    <row r="1113" s="26" customFormat="1" x14ac:dyDescent="0.25"/>
    <row r="1114" s="26" customFormat="1" x14ac:dyDescent="0.25"/>
    <row r="1115" s="26" customFormat="1" x14ac:dyDescent="0.25"/>
    <row r="1116" s="26" customFormat="1" x14ac:dyDescent="0.25"/>
    <row r="1117" s="26" customFormat="1" x14ac:dyDescent="0.25"/>
    <row r="1118" s="26" customFormat="1" x14ac:dyDescent="0.25"/>
    <row r="1119" s="26" customFormat="1" x14ac:dyDescent="0.25"/>
    <row r="1120" s="26" customFormat="1" x14ac:dyDescent="0.25"/>
    <row r="1121" s="26" customFormat="1" x14ac:dyDescent="0.25"/>
    <row r="1122" s="26" customFormat="1" x14ac:dyDescent="0.25"/>
    <row r="1123" s="26" customFormat="1" x14ac:dyDescent="0.25"/>
    <row r="1124" s="26" customFormat="1" x14ac:dyDescent="0.25"/>
    <row r="1125" s="26" customFormat="1" x14ac:dyDescent="0.25"/>
    <row r="1126" s="26" customFormat="1" x14ac:dyDescent="0.25"/>
    <row r="1127" s="26" customFormat="1" x14ac:dyDescent="0.25"/>
    <row r="1128" s="26" customFormat="1" x14ac:dyDescent="0.25"/>
    <row r="1129" s="26" customFormat="1" x14ac:dyDescent="0.25"/>
    <row r="1130" s="26" customFormat="1" x14ac:dyDescent="0.25"/>
    <row r="1131" s="26" customFormat="1" x14ac:dyDescent="0.25"/>
    <row r="1132" s="26" customFormat="1" x14ac:dyDescent="0.25"/>
    <row r="1133" s="26" customFormat="1" x14ac:dyDescent="0.25"/>
    <row r="1134" s="26" customFormat="1" x14ac:dyDescent="0.25"/>
    <row r="1135" s="26" customFormat="1" x14ac:dyDescent="0.25"/>
    <row r="1136" s="26" customFormat="1" x14ac:dyDescent="0.25"/>
    <row r="1137" s="26" customFormat="1" x14ac:dyDescent="0.25"/>
    <row r="1138" s="26" customFormat="1" x14ac:dyDescent="0.25"/>
    <row r="1139" s="26" customFormat="1" x14ac:dyDescent="0.25"/>
    <row r="1140" s="26" customFormat="1" x14ac:dyDescent="0.25"/>
    <row r="1141" s="26" customFormat="1" x14ac:dyDescent="0.25"/>
    <row r="1142" s="26" customFormat="1" x14ac:dyDescent="0.25"/>
    <row r="1143" s="26" customFormat="1" x14ac:dyDescent="0.25"/>
    <row r="1144" s="26" customFormat="1" x14ac:dyDescent="0.25"/>
    <row r="1145" s="26" customFormat="1" x14ac:dyDescent="0.25"/>
    <row r="1146" s="26" customFormat="1" x14ac:dyDescent="0.25"/>
    <row r="1147" s="26" customFormat="1" x14ac:dyDescent="0.25"/>
    <row r="1148" s="26" customFormat="1" x14ac:dyDescent="0.25"/>
    <row r="1149" s="26" customFormat="1" x14ac:dyDescent="0.25"/>
    <row r="1150" s="26" customFormat="1" x14ac:dyDescent="0.25"/>
    <row r="1151" s="26" customFormat="1" x14ac:dyDescent="0.25"/>
    <row r="1152" s="26" customFormat="1" x14ac:dyDescent="0.25"/>
    <row r="1153" s="26" customFormat="1" x14ac:dyDescent="0.25"/>
    <row r="1154" s="26" customFormat="1" x14ac:dyDescent="0.25"/>
    <row r="1155" s="26" customFormat="1" x14ac:dyDescent="0.25"/>
    <row r="1156" s="26" customFormat="1" x14ac:dyDescent="0.25"/>
    <row r="1157" s="26" customFormat="1" x14ac:dyDescent="0.25"/>
    <row r="1158" s="26" customFormat="1" x14ac:dyDescent="0.25"/>
    <row r="1159" s="26" customFormat="1" x14ac:dyDescent="0.25"/>
    <row r="1160" s="26" customFormat="1" x14ac:dyDescent="0.25"/>
    <row r="1161" s="26" customFormat="1" x14ac:dyDescent="0.25"/>
    <row r="1162" s="26" customFormat="1" x14ac:dyDescent="0.25"/>
    <row r="1163" s="26" customFormat="1" x14ac:dyDescent="0.25"/>
    <row r="1164" s="26" customFormat="1" x14ac:dyDescent="0.25"/>
    <row r="1165" s="26" customFormat="1" x14ac:dyDescent="0.25"/>
    <row r="1166" s="26" customFormat="1" x14ac:dyDescent="0.25"/>
    <row r="1167" s="26" customFormat="1" x14ac:dyDescent="0.25"/>
    <row r="1168" s="26" customFormat="1" x14ac:dyDescent="0.25"/>
    <row r="1169" s="26" customFormat="1" x14ac:dyDescent="0.25"/>
    <row r="1170" s="26" customFormat="1" x14ac:dyDescent="0.25"/>
    <row r="1171" s="26" customFormat="1" x14ac:dyDescent="0.25"/>
    <row r="1172" s="26" customFormat="1" x14ac:dyDescent="0.25"/>
    <row r="1173" s="26" customFormat="1" x14ac:dyDescent="0.25"/>
    <row r="1174" s="26" customFormat="1" x14ac:dyDescent="0.25"/>
    <row r="1175" s="26" customFormat="1" x14ac:dyDescent="0.25"/>
    <row r="1176" s="26" customFormat="1" x14ac:dyDescent="0.25"/>
    <row r="1177" s="26" customFormat="1" x14ac:dyDescent="0.25"/>
    <row r="1178" s="26" customFormat="1" x14ac:dyDescent="0.25"/>
    <row r="1179" s="26" customFormat="1" x14ac:dyDescent="0.25"/>
    <row r="1180" s="26" customFormat="1" x14ac:dyDescent="0.25"/>
    <row r="1181" s="26" customFormat="1" x14ac:dyDescent="0.25"/>
    <row r="1182" s="26" customFormat="1" x14ac:dyDescent="0.25"/>
    <row r="1183" s="26" customFormat="1" x14ac:dyDescent="0.25"/>
    <row r="1184" s="26" customFormat="1" x14ac:dyDescent="0.25"/>
    <row r="1185" s="26" customFormat="1" x14ac:dyDescent="0.25"/>
    <row r="1186" s="26" customFormat="1" x14ac:dyDescent="0.25"/>
    <row r="1187" s="26" customFormat="1" x14ac:dyDescent="0.25"/>
    <row r="1188" s="26" customFormat="1" x14ac:dyDescent="0.25"/>
    <row r="1189" s="26" customFormat="1" x14ac:dyDescent="0.25"/>
    <row r="1190" s="26" customFormat="1" x14ac:dyDescent="0.25"/>
    <row r="1191" s="26" customFormat="1" x14ac:dyDescent="0.25"/>
    <row r="1192" s="26" customFormat="1" x14ac:dyDescent="0.25"/>
    <row r="1193" s="26" customFormat="1" x14ac:dyDescent="0.25"/>
    <row r="1194" s="26" customFormat="1" x14ac:dyDescent="0.25"/>
    <row r="1195" s="26" customFormat="1" x14ac:dyDescent="0.25"/>
    <row r="1196" s="26" customFormat="1" x14ac:dyDescent="0.25"/>
    <row r="1197" s="26" customFormat="1" x14ac:dyDescent="0.25"/>
    <row r="1198" s="26" customFormat="1" x14ac:dyDescent="0.25"/>
    <row r="1199" s="26" customFormat="1" x14ac:dyDescent="0.25"/>
    <row r="1200" s="26" customFormat="1" x14ac:dyDescent="0.25"/>
    <row r="1201" s="26" customFormat="1" x14ac:dyDescent="0.25"/>
    <row r="1202" s="26" customFormat="1" x14ac:dyDescent="0.25"/>
    <row r="1203" s="26" customFormat="1" x14ac:dyDescent="0.25"/>
    <row r="1204" s="26" customFormat="1" x14ac:dyDescent="0.25"/>
    <row r="1205" s="26" customFormat="1" x14ac:dyDescent="0.25"/>
    <row r="1206" s="26" customFormat="1" x14ac:dyDescent="0.25"/>
    <row r="1207" s="26" customFormat="1" x14ac:dyDescent="0.25"/>
    <row r="1208" s="26" customFormat="1" x14ac:dyDescent="0.25"/>
    <row r="1209" s="26" customFormat="1" x14ac:dyDescent="0.25"/>
    <row r="1210" s="26" customFormat="1" x14ac:dyDescent="0.25"/>
    <row r="1211" s="26" customFormat="1" x14ac:dyDescent="0.25"/>
    <row r="1212" s="26" customFormat="1" x14ac:dyDescent="0.25"/>
    <row r="1213" s="26" customFormat="1" x14ac:dyDescent="0.25"/>
    <row r="1214" s="26" customFormat="1" x14ac:dyDescent="0.25"/>
    <row r="1215" s="26" customFormat="1" x14ac:dyDescent="0.25"/>
    <row r="1216" s="26" customFormat="1" x14ac:dyDescent="0.25"/>
    <row r="1217" s="26" customFormat="1" x14ac:dyDescent="0.25"/>
    <row r="1218" s="26" customFormat="1" x14ac:dyDescent="0.25"/>
    <row r="1219" s="26" customFormat="1" x14ac:dyDescent="0.25"/>
    <row r="1220" s="26" customFormat="1" x14ac:dyDescent="0.25"/>
    <row r="1221" s="26" customFormat="1" x14ac:dyDescent="0.25"/>
    <row r="1222" s="26" customFormat="1" x14ac:dyDescent="0.25"/>
    <row r="1223" s="26" customFormat="1" x14ac:dyDescent="0.25"/>
    <row r="1224" s="26" customFormat="1" x14ac:dyDescent="0.25"/>
    <row r="1225" s="26" customFormat="1" x14ac:dyDescent="0.25"/>
    <row r="1226" s="26" customFormat="1" x14ac:dyDescent="0.25"/>
    <row r="1227" s="26" customFormat="1" x14ac:dyDescent="0.25"/>
    <row r="1228" s="26" customFormat="1" x14ac:dyDescent="0.25"/>
    <row r="1229" s="26" customFormat="1" x14ac:dyDescent="0.25"/>
    <row r="1230" s="26" customFormat="1" x14ac:dyDescent="0.25"/>
    <row r="1231" s="26" customFormat="1" x14ac:dyDescent="0.25"/>
    <row r="1232" s="26" customFormat="1" x14ac:dyDescent="0.25"/>
    <row r="1233" s="26" customFormat="1" x14ac:dyDescent="0.25"/>
    <row r="1234" s="26" customFormat="1" x14ac:dyDescent="0.25"/>
    <row r="1235" s="26" customFormat="1" x14ac:dyDescent="0.25"/>
    <row r="1236" s="26" customFormat="1" x14ac:dyDescent="0.25"/>
    <row r="1237" s="26" customFormat="1" x14ac:dyDescent="0.25"/>
    <row r="1238" s="26" customFormat="1" x14ac:dyDescent="0.25"/>
    <row r="1239" s="26" customFormat="1" x14ac:dyDescent="0.25"/>
    <row r="1240" s="26" customFormat="1" x14ac:dyDescent="0.25"/>
    <row r="1241" s="26" customFormat="1" x14ac:dyDescent="0.25"/>
    <row r="1242" s="26" customFormat="1" x14ac:dyDescent="0.25"/>
    <row r="1243" s="26" customFormat="1" x14ac:dyDescent="0.25"/>
    <row r="1244" s="26" customFormat="1" x14ac:dyDescent="0.25"/>
    <row r="1245" s="26" customFormat="1" x14ac:dyDescent="0.25"/>
    <row r="1246" s="26" customFormat="1" x14ac:dyDescent="0.25"/>
    <row r="1247" s="26" customFormat="1" x14ac:dyDescent="0.25"/>
    <row r="1248" s="26" customFormat="1" x14ac:dyDescent="0.25"/>
    <row r="1249" s="26" customFormat="1" x14ac:dyDescent="0.25"/>
    <row r="1250" s="26" customFormat="1" x14ac:dyDescent="0.25"/>
    <row r="1251" s="26" customFormat="1" x14ac:dyDescent="0.25"/>
    <row r="1252" s="26" customFormat="1" x14ac:dyDescent="0.25"/>
    <row r="1253" s="26" customFormat="1" x14ac:dyDescent="0.25"/>
    <row r="1254" s="26" customFormat="1" x14ac:dyDescent="0.25"/>
    <row r="1255" s="26" customFormat="1" x14ac:dyDescent="0.25"/>
    <row r="1256" s="26" customFormat="1" x14ac:dyDescent="0.25"/>
    <row r="1257" s="26" customFormat="1" x14ac:dyDescent="0.25"/>
    <row r="1258" s="26" customFormat="1" x14ac:dyDescent="0.25"/>
    <row r="1259" s="26" customFormat="1" x14ac:dyDescent="0.25"/>
    <row r="1260" s="26" customFormat="1" x14ac:dyDescent="0.25"/>
    <row r="1261" s="26" customFormat="1" x14ac:dyDescent="0.25"/>
    <row r="1262" s="26" customFormat="1" x14ac:dyDescent="0.25"/>
    <row r="1263" s="26" customFormat="1" x14ac:dyDescent="0.25"/>
    <row r="1264" s="26" customFormat="1" x14ac:dyDescent="0.25"/>
    <row r="1265" s="26" customFormat="1" x14ac:dyDescent="0.25"/>
    <row r="1266" s="26" customFormat="1" x14ac:dyDescent="0.25"/>
    <row r="1267" s="26" customFormat="1" x14ac:dyDescent="0.25"/>
    <row r="1268" s="26" customFormat="1" x14ac:dyDescent="0.25"/>
    <row r="1269" s="26" customFormat="1" x14ac:dyDescent="0.25"/>
    <row r="1270" s="26" customFormat="1" x14ac:dyDescent="0.25"/>
    <row r="1271" s="26" customFormat="1" x14ac:dyDescent="0.25"/>
    <row r="1272" s="26" customFormat="1" x14ac:dyDescent="0.25"/>
    <row r="1273" s="26" customFormat="1" x14ac:dyDescent="0.25"/>
    <row r="1274" s="26" customFormat="1" x14ac:dyDescent="0.25"/>
    <row r="1275" s="26" customFormat="1" x14ac:dyDescent="0.25"/>
    <row r="1276" s="26" customFormat="1" x14ac:dyDescent="0.25"/>
    <row r="1277" s="26" customFormat="1" x14ac:dyDescent="0.25"/>
    <row r="1278" s="26" customFormat="1" x14ac:dyDescent="0.25"/>
    <row r="1279" s="26" customFormat="1" x14ac:dyDescent="0.25"/>
    <row r="1280" s="26" customFormat="1" x14ac:dyDescent="0.25"/>
    <row r="1281" s="26" customFormat="1" x14ac:dyDescent="0.25"/>
    <row r="1282" s="26" customFormat="1" x14ac:dyDescent="0.25"/>
    <row r="1283" s="26" customFormat="1" x14ac:dyDescent="0.25"/>
    <row r="1284" s="26" customFormat="1" x14ac:dyDescent="0.25"/>
    <row r="1285" s="26" customFormat="1" x14ac:dyDescent="0.25"/>
    <row r="1286" s="26" customFormat="1" x14ac:dyDescent="0.25"/>
    <row r="1287" s="26" customFormat="1" x14ac:dyDescent="0.25"/>
    <row r="1288" s="26" customFormat="1" x14ac:dyDescent="0.25"/>
    <row r="1289" s="26" customFormat="1" x14ac:dyDescent="0.25"/>
    <row r="1290" s="26" customFormat="1" x14ac:dyDescent="0.25"/>
    <row r="1291" s="26" customFormat="1" x14ac:dyDescent="0.25"/>
    <row r="1292" s="26" customFormat="1" x14ac:dyDescent="0.25"/>
    <row r="1293" s="26" customFormat="1" x14ac:dyDescent="0.25"/>
    <row r="1294" s="26" customFormat="1" x14ac:dyDescent="0.25"/>
    <row r="1295" s="26" customFormat="1" x14ac:dyDescent="0.25"/>
    <row r="1296" s="26" customFormat="1" x14ac:dyDescent="0.25"/>
    <row r="1297" s="26" customFormat="1" x14ac:dyDescent="0.25"/>
    <row r="1298" s="26" customFormat="1" x14ac:dyDescent="0.25"/>
    <row r="1299" s="26" customFormat="1" x14ac:dyDescent="0.25"/>
    <row r="1300" s="26" customFormat="1" x14ac:dyDescent="0.25"/>
    <row r="1301" s="26" customFormat="1" x14ac:dyDescent="0.25"/>
    <row r="1302" s="26" customFormat="1" x14ac:dyDescent="0.25"/>
    <row r="1303" s="26" customFormat="1" x14ac:dyDescent="0.25"/>
    <row r="1304" s="26" customFormat="1" x14ac:dyDescent="0.25"/>
    <row r="1305" s="26" customFormat="1" x14ac:dyDescent="0.25"/>
    <row r="1306" s="26" customFormat="1" x14ac:dyDescent="0.25"/>
    <row r="1307" s="26" customFormat="1" x14ac:dyDescent="0.25"/>
    <row r="1308" s="26" customFormat="1" x14ac:dyDescent="0.25"/>
    <row r="1309" s="26" customFormat="1" x14ac:dyDescent="0.25"/>
    <row r="1310" s="26" customFormat="1" x14ac:dyDescent="0.25"/>
    <row r="1311" s="26" customFormat="1" x14ac:dyDescent="0.25"/>
    <row r="1312" s="26" customFormat="1" x14ac:dyDescent="0.25"/>
    <row r="1313" s="26" customFormat="1" x14ac:dyDescent="0.25"/>
    <row r="1314" s="26" customFormat="1" x14ac:dyDescent="0.25"/>
    <row r="1315" s="26" customFormat="1" x14ac:dyDescent="0.25"/>
    <row r="1316" s="26" customFormat="1" x14ac:dyDescent="0.25"/>
    <row r="1317" s="26" customFormat="1" x14ac:dyDescent="0.25"/>
    <row r="1318" s="26" customFormat="1" x14ac:dyDescent="0.25"/>
    <row r="1319" s="26" customFormat="1" x14ac:dyDescent="0.25"/>
    <row r="1320" s="26" customFormat="1" x14ac:dyDescent="0.25"/>
    <row r="1321" s="26" customFormat="1" x14ac:dyDescent="0.25"/>
    <row r="1322" s="26" customFormat="1" x14ac:dyDescent="0.25"/>
    <row r="1323" s="26" customFormat="1" x14ac:dyDescent="0.25"/>
    <row r="1324" s="26" customFormat="1" x14ac:dyDescent="0.25"/>
    <row r="1325" s="26" customFormat="1" x14ac:dyDescent="0.25"/>
    <row r="1326" s="26" customFormat="1" x14ac:dyDescent="0.25"/>
    <row r="1327" s="26" customFormat="1" x14ac:dyDescent="0.25"/>
    <row r="1328" s="26" customFormat="1" x14ac:dyDescent="0.25"/>
    <row r="1329" s="26" customFormat="1" x14ac:dyDescent="0.25"/>
    <row r="1330" s="26" customFormat="1" x14ac:dyDescent="0.25"/>
    <row r="1331" s="26" customFormat="1" x14ac:dyDescent="0.25"/>
    <row r="1332" s="26" customFormat="1" x14ac:dyDescent="0.25"/>
    <row r="1333" s="26" customFormat="1" x14ac:dyDescent="0.25"/>
    <row r="1334" s="26" customFormat="1" x14ac:dyDescent="0.25"/>
    <row r="1335" s="26" customFormat="1" x14ac:dyDescent="0.25"/>
    <row r="1336" s="26" customFormat="1" x14ac:dyDescent="0.25"/>
    <row r="1337" s="26" customFormat="1" x14ac:dyDescent="0.25"/>
    <row r="1338" s="26" customFormat="1" x14ac:dyDescent="0.25"/>
    <row r="1339" s="26" customFormat="1" x14ac:dyDescent="0.25"/>
    <row r="1340" s="26" customFormat="1" x14ac:dyDescent="0.25"/>
    <row r="1341" s="26" customFormat="1" x14ac:dyDescent="0.25"/>
    <row r="1342" s="26" customFormat="1" x14ac:dyDescent="0.25"/>
    <row r="1343" s="26" customFormat="1" x14ac:dyDescent="0.25"/>
    <row r="1344" s="26" customFormat="1" x14ac:dyDescent="0.25"/>
    <row r="1345" s="26" customFormat="1" x14ac:dyDescent="0.25"/>
    <row r="1346" s="26" customFormat="1" x14ac:dyDescent="0.25"/>
    <row r="1347" s="26" customFormat="1" x14ac:dyDescent="0.25"/>
    <row r="1348" s="26" customFormat="1" x14ac:dyDescent="0.25"/>
    <row r="1349" s="26" customFormat="1" x14ac:dyDescent="0.25"/>
    <row r="1350" s="26" customFormat="1" x14ac:dyDescent="0.25"/>
    <row r="1351" s="26" customFormat="1" x14ac:dyDescent="0.25"/>
    <row r="1352" s="26" customFormat="1" x14ac:dyDescent="0.25"/>
    <row r="1353" s="26" customFormat="1" x14ac:dyDescent="0.25"/>
    <row r="1354" s="26" customFormat="1" x14ac:dyDescent="0.25"/>
    <row r="1355" s="26" customFormat="1" x14ac:dyDescent="0.25"/>
    <row r="1356" s="26" customFormat="1" x14ac:dyDescent="0.25"/>
    <row r="1357" s="26" customFormat="1" x14ac:dyDescent="0.25"/>
    <row r="1358" s="26" customFormat="1" x14ac:dyDescent="0.25"/>
    <row r="1359" s="26" customFormat="1" x14ac:dyDescent="0.25"/>
    <row r="1360" s="26" customFormat="1" x14ac:dyDescent="0.25"/>
    <row r="1361" s="26" customFormat="1" x14ac:dyDescent="0.25"/>
    <row r="1362" s="26" customFormat="1" x14ac:dyDescent="0.25"/>
    <row r="1363" s="26" customFormat="1" x14ac:dyDescent="0.25"/>
    <row r="1364" s="26" customFormat="1" x14ac:dyDescent="0.25"/>
    <row r="1365" s="26" customFormat="1" x14ac:dyDescent="0.25"/>
    <row r="1366" s="26" customFormat="1" x14ac:dyDescent="0.25"/>
    <row r="1367" s="26" customFormat="1" x14ac:dyDescent="0.25"/>
    <row r="1368" s="26" customFormat="1" x14ac:dyDescent="0.25"/>
    <row r="1369" s="26" customFormat="1" x14ac:dyDescent="0.25"/>
    <row r="1370" s="26" customFormat="1" x14ac:dyDescent="0.25"/>
    <row r="1371" s="26" customFormat="1" x14ac:dyDescent="0.25"/>
    <row r="1372" s="26" customFormat="1" x14ac:dyDescent="0.25"/>
    <row r="1373" s="26" customFormat="1" x14ac:dyDescent="0.25"/>
    <row r="1374" s="26" customFormat="1" x14ac:dyDescent="0.25"/>
    <row r="1375" s="26" customFormat="1" x14ac:dyDescent="0.25"/>
    <row r="1376" s="26" customFormat="1" x14ac:dyDescent="0.25"/>
    <row r="1377" s="26" customFormat="1" x14ac:dyDescent="0.25"/>
    <row r="1378" s="26" customFormat="1" x14ac:dyDescent="0.25"/>
    <row r="1379" s="26" customFormat="1" x14ac:dyDescent="0.25"/>
    <row r="1380" s="26" customFormat="1" x14ac:dyDescent="0.25"/>
    <row r="1381" s="26" customFormat="1" x14ac:dyDescent="0.25"/>
    <row r="1382" s="26" customFormat="1" x14ac:dyDescent="0.25"/>
    <row r="1383" s="26" customFormat="1" x14ac:dyDescent="0.25"/>
    <row r="1384" s="26" customFormat="1" x14ac:dyDescent="0.25"/>
    <row r="1385" s="26" customFormat="1" x14ac:dyDescent="0.25"/>
    <row r="1386" s="26" customFormat="1" x14ac:dyDescent="0.25"/>
    <row r="1387" s="26" customFormat="1" x14ac:dyDescent="0.25"/>
    <row r="1388" s="26" customFormat="1" x14ac:dyDescent="0.25"/>
    <row r="1389" s="26" customFormat="1" x14ac:dyDescent="0.25"/>
    <row r="1390" s="26" customFormat="1" x14ac:dyDescent="0.25"/>
    <row r="1391" s="26" customFormat="1" x14ac:dyDescent="0.25"/>
    <row r="1392" s="26" customFormat="1" x14ac:dyDescent="0.25"/>
    <row r="1393" s="26" customFormat="1" x14ac:dyDescent="0.25"/>
    <row r="1394" s="26" customFormat="1" x14ac:dyDescent="0.25"/>
    <row r="1395" s="26" customFormat="1" x14ac:dyDescent="0.25"/>
    <row r="1396" s="26" customFormat="1" x14ac:dyDescent="0.25"/>
    <row r="1397" s="26" customFormat="1" x14ac:dyDescent="0.25"/>
    <row r="1398" s="26" customFormat="1" x14ac:dyDescent="0.25"/>
    <row r="1399" s="26" customFormat="1" x14ac:dyDescent="0.25"/>
    <row r="1400" s="26" customFormat="1" x14ac:dyDescent="0.25"/>
    <row r="1401" s="26" customFormat="1" x14ac:dyDescent="0.25"/>
    <row r="1402" s="26" customFormat="1" x14ac:dyDescent="0.25"/>
    <row r="1403" s="26" customFormat="1" x14ac:dyDescent="0.25"/>
    <row r="1404" s="26" customFormat="1" x14ac:dyDescent="0.25"/>
    <row r="1405" s="26" customFormat="1" x14ac:dyDescent="0.25"/>
    <row r="1406" s="26" customFormat="1" x14ac:dyDescent="0.25"/>
    <row r="1407" s="26" customFormat="1" x14ac:dyDescent="0.25"/>
    <row r="1408" s="26" customFormat="1" x14ac:dyDescent="0.25"/>
    <row r="1409" s="26" customFormat="1" x14ac:dyDescent="0.25"/>
    <row r="1410" s="26" customFormat="1" x14ac:dyDescent="0.25"/>
    <row r="1411" s="26" customFormat="1" x14ac:dyDescent="0.25"/>
    <row r="1412" s="26" customFormat="1" x14ac:dyDescent="0.25"/>
    <row r="1413" s="26" customFormat="1" x14ac:dyDescent="0.25"/>
    <row r="1414" s="26" customFormat="1" x14ac:dyDescent="0.25"/>
    <row r="1415" s="26" customFormat="1" x14ac:dyDescent="0.25"/>
    <row r="1416" s="26" customFormat="1" x14ac:dyDescent="0.25"/>
    <row r="1417" s="26" customFormat="1" x14ac:dyDescent="0.25"/>
    <row r="1418" s="26" customFormat="1" x14ac:dyDescent="0.25"/>
    <row r="1419" s="26" customFormat="1" x14ac:dyDescent="0.25"/>
    <row r="1420" s="26" customFormat="1" x14ac:dyDescent="0.25"/>
    <row r="1421" s="26" customFormat="1" x14ac:dyDescent="0.25"/>
    <row r="1422" s="26" customFormat="1" x14ac:dyDescent="0.25"/>
    <row r="1423" s="26" customFormat="1" x14ac:dyDescent="0.25"/>
    <row r="1424" s="26" customFormat="1" x14ac:dyDescent="0.25"/>
    <row r="1425" s="26" customFormat="1" x14ac:dyDescent="0.25"/>
    <row r="1426" s="26" customFormat="1" x14ac:dyDescent="0.25"/>
    <row r="1427" s="26" customFormat="1" x14ac:dyDescent="0.25"/>
    <row r="1428" s="26" customFormat="1" x14ac:dyDescent="0.25"/>
    <row r="1429" s="26" customFormat="1" x14ac:dyDescent="0.25"/>
    <row r="1430" s="26" customFormat="1" x14ac:dyDescent="0.25"/>
    <row r="1431" s="26" customFormat="1" x14ac:dyDescent="0.25"/>
    <row r="1432" s="26" customFormat="1" x14ac:dyDescent="0.25"/>
    <row r="1433" s="26" customFormat="1" x14ac:dyDescent="0.25"/>
    <row r="1434" s="26" customFormat="1" x14ac:dyDescent="0.25"/>
    <row r="1435" s="26" customFormat="1" x14ac:dyDescent="0.25"/>
    <row r="1436" s="26" customFormat="1" x14ac:dyDescent="0.25"/>
    <row r="1437" s="26" customFormat="1" x14ac:dyDescent="0.25"/>
    <row r="1438" s="26" customFormat="1" x14ac:dyDescent="0.25"/>
    <row r="1439" s="26" customFormat="1" x14ac:dyDescent="0.25"/>
    <row r="1440" s="26" customFormat="1" x14ac:dyDescent="0.25"/>
    <row r="1441" s="26" customFormat="1" x14ac:dyDescent="0.25"/>
    <row r="1442" s="26" customFormat="1" x14ac:dyDescent="0.25"/>
    <row r="1443" s="26" customFormat="1" x14ac:dyDescent="0.25"/>
    <row r="1444" s="26" customFormat="1" x14ac:dyDescent="0.25"/>
    <row r="1445" s="26" customFormat="1" x14ac:dyDescent="0.25"/>
    <row r="1446" s="26" customFormat="1" x14ac:dyDescent="0.25"/>
    <row r="1447" s="26" customFormat="1" x14ac:dyDescent="0.25"/>
    <row r="1448" s="26" customFormat="1" x14ac:dyDescent="0.25"/>
    <row r="1449" s="26" customFormat="1" x14ac:dyDescent="0.25"/>
    <row r="1450" s="26" customFormat="1" x14ac:dyDescent="0.25"/>
    <row r="1451" s="26" customFormat="1" x14ac:dyDescent="0.25"/>
    <row r="1452" s="26" customFormat="1" x14ac:dyDescent="0.25"/>
    <row r="1453" s="26" customFormat="1" x14ac:dyDescent="0.25"/>
    <row r="1454" s="26" customFormat="1" x14ac:dyDescent="0.25"/>
    <row r="1455" s="26" customFormat="1" x14ac:dyDescent="0.25"/>
    <row r="1456" s="26" customFormat="1" x14ac:dyDescent="0.25"/>
    <row r="1457" s="26" customFormat="1" x14ac:dyDescent="0.25"/>
    <row r="1458" s="26" customFormat="1" x14ac:dyDescent="0.25"/>
    <row r="1459" s="26" customFormat="1" x14ac:dyDescent="0.25"/>
    <row r="1460" s="26" customFormat="1" x14ac:dyDescent="0.25"/>
    <row r="1461" s="26" customFormat="1" x14ac:dyDescent="0.25"/>
    <row r="1462" s="26" customFormat="1" x14ac:dyDescent="0.25"/>
    <row r="1463" s="26" customFormat="1" x14ac:dyDescent="0.25"/>
    <row r="1464" s="26" customFormat="1" x14ac:dyDescent="0.25"/>
    <row r="1465" s="26" customFormat="1" x14ac:dyDescent="0.25"/>
    <row r="1466" s="26" customFormat="1" x14ac:dyDescent="0.25"/>
    <row r="1467" s="26" customFormat="1" x14ac:dyDescent="0.25"/>
    <row r="1468" s="26" customFormat="1" x14ac:dyDescent="0.25"/>
    <row r="1469" s="26" customFormat="1" x14ac:dyDescent="0.25"/>
    <row r="1470" s="26" customFormat="1" x14ac:dyDescent="0.25"/>
    <row r="1471" s="26" customFormat="1" x14ac:dyDescent="0.25"/>
    <row r="1472" s="26" customFormat="1" x14ac:dyDescent="0.25"/>
    <row r="1473" s="26" customFormat="1" x14ac:dyDescent="0.25"/>
    <row r="1474" s="26" customFormat="1" x14ac:dyDescent="0.25"/>
    <row r="1475" s="26" customFormat="1" x14ac:dyDescent="0.25"/>
    <row r="1476" s="26" customFormat="1" x14ac:dyDescent="0.25"/>
    <row r="1477" s="26" customFormat="1" x14ac:dyDescent="0.25"/>
    <row r="1478" s="26" customFormat="1" x14ac:dyDescent="0.25"/>
    <row r="1479" s="26" customFormat="1" x14ac:dyDescent="0.25"/>
    <row r="1480" s="26" customFormat="1" x14ac:dyDescent="0.25"/>
    <row r="1481" s="26" customFormat="1" x14ac:dyDescent="0.25"/>
    <row r="1482" s="26" customFormat="1" x14ac:dyDescent="0.25"/>
    <row r="1483" s="26" customFormat="1" x14ac:dyDescent="0.25"/>
    <row r="1484" s="26" customFormat="1" x14ac:dyDescent="0.25"/>
    <row r="1485" s="26" customFormat="1" x14ac:dyDescent="0.25"/>
    <row r="1486" s="26" customFormat="1" x14ac:dyDescent="0.25"/>
    <row r="1487" s="26" customFormat="1" x14ac:dyDescent="0.25"/>
    <row r="1488" s="26" customFormat="1" x14ac:dyDescent="0.25"/>
    <row r="1489" s="26" customFormat="1" x14ac:dyDescent="0.25"/>
    <row r="1490" s="26" customFormat="1" x14ac:dyDescent="0.25"/>
    <row r="1491" s="26" customFormat="1" x14ac:dyDescent="0.25"/>
    <row r="1492" s="26" customFormat="1" x14ac:dyDescent="0.25"/>
    <row r="1493" s="26" customFormat="1" x14ac:dyDescent="0.25"/>
    <row r="1494" s="26" customFormat="1" x14ac:dyDescent="0.25"/>
    <row r="1495" s="26" customFormat="1" x14ac:dyDescent="0.25"/>
    <row r="1496" s="26" customFormat="1" x14ac:dyDescent="0.25"/>
    <row r="1497" s="26" customFormat="1" x14ac:dyDescent="0.25"/>
    <row r="1498" s="26" customFormat="1" x14ac:dyDescent="0.25"/>
    <row r="1499" s="26" customFormat="1" x14ac:dyDescent="0.25"/>
    <row r="1500" s="26" customFormat="1" x14ac:dyDescent="0.25"/>
    <row r="1501" s="26" customFormat="1" x14ac:dyDescent="0.25"/>
    <row r="1502" s="26" customFormat="1" x14ac:dyDescent="0.25"/>
    <row r="1503" s="26" customFormat="1" x14ac:dyDescent="0.25"/>
    <row r="1504" s="26" customFormat="1" x14ac:dyDescent="0.25"/>
    <row r="1505" s="26" customFormat="1" x14ac:dyDescent="0.25"/>
    <row r="1506" s="26" customFormat="1" x14ac:dyDescent="0.25"/>
    <row r="1507" s="26" customFormat="1" x14ac:dyDescent="0.25"/>
    <row r="1508" s="26" customFormat="1" x14ac:dyDescent="0.25"/>
    <row r="1509" s="26" customFormat="1" x14ac:dyDescent="0.25"/>
    <row r="1510" s="26" customFormat="1" x14ac:dyDescent="0.25"/>
    <row r="1511" s="26" customFormat="1" x14ac:dyDescent="0.25"/>
    <row r="1512" s="26" customFormat="1" x14ac:dyDescent="0.25"/>
    <row r="1513" s="26" customFormat="1" x14ac:dyDescent="0.25"/>
    <row r="1514" s="26" customFormat="1" x14ac:dyDescent="0.25"/>
    <row r="1515" s="26" customFormat="1" x14ac:dyDescent="0.25"/>
    <row r="1516" s="26" customFormat="1" x14ac:dyDescent="0.25"/>
    <row r="1517" s="26" customFormat="1" x14ac:dyDescent="0.25"/>
    <row r="1518" s="26" customFormat="1" x14ac:dyDescent="0.25"/>
    <row r="1519" s="26" customFormat="1" x14ac:dyDescent="0.25"/>
    <row r="1520" s="26" customFormat="1" x14ac:dyDescent="0.25"/>
    <row r="1521" s="26" customFormat="1" x14ac:dyDescent="0.25"/>
    <row r="1522" s="26" customFormat="1" x14ac:dyDescent="0.25"/>
    <row r="1523" s="26" customFormat="1" x14ac:dyDescent="0.25"/>
    <row r="1524" s="26" customFormat="1" x14ac:dyDescent="0.25"/>
    <row r="1525" s="26" customFormat="1" x14ac:dyDescent="0.25"/>
    <row r="1526" s="26" customFormat="1" x14ac:dyDescent="0.25"/>
    <row r="1527" s="26" customFormat="1" x14ac:dyDescent="0.25"/>
    <row r="1528" s="26" customFormat="1" x14ac:dyDescent="0.25"/>
    <row r="1529" s="26" customFormat="1" x14ac:dyDescent="0.25"/>
    <row r="1530" s="26" customFormat="1" x14ac:dyDescent="0.25"/>
    <row r="1531" s="26" customFormat="1" x14ac:dyDescent="0.25"/>
    <row r="1532" s="26" customFormat="1" x14ac:dyDescent="0.25"/>
    <row r="1533" s="26" customFormat="1" x14ac:dyDescent="0.25"/>
    <row r="1534" s="26" customFormat="1" x14ac:dyDescent="0.25"/>
    <row r="1535" s="26" customFormat="1" x14ac:dyDescent="0.25"/>
    <row r="1536" s="26" customFormat="1" x14ac:dyDescent="0.25"/>
    <row r="1537" s="26" customFormat="1" x14ac:dyDescent="0.25"/>
    <row r="1538" s="26" customFormat="1" x14ac:dyDescent="0.25"/>
    <row r="1539" s="26" customFormat="1" x14ac:dyDescent="0.25"/>
    <row r="1540" s="26" customFormat="1" x14ac:dyDescent="0.25"/>
    <row r="1541" s="26" customFormat="1" x14ac:dyDescent="0.25"/>
    <row r="1542" s="26" customFormat="1" x14ac:dyDescent="0.25"/>
    <row r="1543" s="26" customFormat="1" x14ac:dyDescent="0.25"/>
    <row r="1544" s="26" customFormat="1" x14ac:dyDescent="0.25"/>
    <row r="1545" s="26" customFormat="1" x14ac:dyDescent="0.25"/>
    <row r="1546" s="26" customFormat="1" x14ac:dyDescent="0.25"/>
    <row r="1547" s="26" customFormat="1" x14ac:dyDescent="0.25"/>
    <row r="1548" s="26" customFormat="1" x14ac:dyDescent="0.25"/>
    <row r="1549" s="26" customFormat="1" x14ac:dyDescent="0.25"/>
    <row r="1550" s="26" customFormat="1" x14ac:dyDescent="0.25"/>
    <row r="1551" s="26" customFormat="1" x14ac:dyDescent="0.25"/>
    <row r="1552" s="26" customFormat="1" x14ac:dyDescent="0.25"/>
    <row r="1553" s="26" customFormat="1" x14ac:dyDescent="0.25"/>
    <row r="1554" s="26" customFormat="1" x14ac:dyDescent="0.25"/>
    <row r="1555" s="26" customFormat="1" x14ac:dyDescent="0.25"/>
    <row r="1556" s="26" customFormat="1" x14ac:dyDescent="0.25"/>
    <row r="1557" s="26" customFormat="1" x14ac:dyDescent="0.25"/>
    <row r="1558" s="26" customFormat="1" x14ac:dyDescent="0.25"/>
    <row r="1559" s="26" customFormat="1" x14ac:dyDescent="0.25"/>
    <row r="1560" s="26" customFormat="1" x14ac:dyDescent="0.25"/>
    <row r="1561" s="26" customFormat="1" x14ac:dyDescent="0.25"/>
    <row r="1562" s="26" customFormat="1" x14ac:dyDescent="0.25"/>
    <row r="1563" s="26" customFormat="1" x14ac:dyDescent="0.25"/>
    <row r="1564" s="26" customFormat="1" x14ac:dyDescent="0.25"/>
    <row r="1565" s="26" customFormat="1" x14ac:dyDescent="0.25"/>
    <row r="1566" s="26" customFormat="1" x14ac:dyDescent="0.25"/>
    <row r="1567" s="26" customFormat="1" x14ac:dyDescent="0.25"/>
    <row r="1568" s="26" customFormat="1" x14ac:dyDescent="0.25"/>
    <row r="1569" s="26" customFormat="1" x14ac:dyDescent="0.25"/>
    <row r="1570" s="26" customFormat="1" x14ac:dyDescent="0.25"/>
    <row r="1571" s="26" customFormat="1" x14ac:dyDescent="0.25"/>
    <row r="1572" s="26" customFormat="1" x14ac:dyDescent="0.25"/>
    <row r="1573" s="26" customFormat="1" x14ac:dyDescent="0.25"/>
    <row r="1574" s="26" customFormat="1" x14ac:dyDescent="0.25"/>
    <row r="1575" s="26" customFormat="1" x14ac:dyDescent="0.25"/>
    <row r="1576" s="26" customFormat="1" x14ac:dyDescent="0.25"/>
    <row r="1577" s="26" customFormat="1" x14ac:dyDescent="0.25"/>
    <row r="1578" s="26" customFormat="1" x14ac:dyDescent="0.25"/>
    <row r="1579" s="26" customFormat="1" x14ac:dyDescent="0.25"/>
    <row r="1580" s="26" customFormat="1" x14ac:dyDescent="0.25"/>
    <row r="1581" s="26" customFormat="1" x14ac:dyDescent="0.25"/>
    <row r="1582" s="26" customFormat="1" x14ac:dyDescent="0.25"/>
    <row r="1583" s="26" customFormat="1" x14ac:dyDescent="0.25"/>
    <row r="1584" s="26" customFormat="1" x14ac:dyDescent="0.25"/>
    <row r="1585" s="26" customFormat="1" x14ac:dyDescent="0.25"/>
    <row r="1586" s="26" customFormat="1" x14ac:dyDescent="0.25"/>
    <row r="1587" s="26" customFormat="1" x14ac:dyDescent="0.25"/>
    <row r="1588" s="26" customFormat="1" x14ac:dyDescent="0.25"/>
    <row r="1589" s="26" customFormat="1" x14ac:dyDescent="0.25"/>
    <row r="1590" s="26" customFormat="1" x14ac:dyDescent="0.25"/>
    <row r="1591" s="26" customFormat="1" x14ac:dyDescent="0.25"/>
    <row r="1592" s="26" customFormat="1" x14ac:dyDescent="0.25"/>
    <row r="1593" s="26" customFormat="1" x14ac:dyDescent="0.25"/>
    <row r="1594" s="26" customFormat="1" x14ac:dyDescent="0.25"/>
    <row r="1595" s="26" customFormat="1" x14ac:dyDescent="0.25"/>
    <row r="1596" s="26" customFormat="1" x14ac:dyDescent="0.25"/>
    <row r="1597" s="26" customFormat="1" x14ac:dyDescent="0.25"/>
    <row r="1598" s="26" customFormat="1" x14ac:dyDescent="0.25"/>
    <row r="1599" s="26" customFormat="1" x14ac:dyDescent="0.25"/>
    <row r="1600" s="26" customFormat="1" x14ac:dyDescent="0.25"/>
    <row r="1601" s="26" customFormat="1" x14ac:dyDescent="0.25"/>
    <row r="1602" s="26" customFormat="1" x14ac:dyDescent="0.25"/>
    <row r="1603" s="26" customFormat="1" x14ac:dyDescent="0.25"/>
    <row r="1604" s="26" customFormat="1" x14ac:dyDescent="0.25"/>
    <row r="1605" s="26" customFormat="1" x14ac:dyDescent="0.25"/>
    <row r="1606" s="26" customFormat="1" x14ac:dyDescent="0.25"/>
    <row r="1607" s="26" customFormat="1" x14ac:dyDescent="0.25"/>
    <row r="1608" s="26" customFormat="1" x14ac:dyDescent="0.25"/>
    <row r="1609" s="26" customFormat="1" x14ac:dyDescent="0.25"/>
    <row r="1610" s="26" customFormat="1" x14ac:dyDescent="0.25"/>
    <row r="1611" s="26" customFormat="1" x14ac:dyDescent="0.25"/>
    <row r="1612" s="26" customFormat="1" x14ac:dyDescent="0.25"/>
    <row r="1613" s="26" customFormat="1" x14ac:dyDescent="0.25"/>
    <row r="1614" s="26" customFormat="1" x14ac:dyDescent="0.25"/>
    <row r="1615" s="26" customFormat="1" x14ac:dyDescent="0.25"/>
    <row r="1616" s="26" customFormat="1" x14ac:dyDescent="0.25"/>
    <row r="1617" s="26" customFormat="1" x14ac:dyDescent="0.25"/>
    <row r="1618" s="26" customFormat="1" x14ac:dyDescent="0.25"/>
    <row r="1619" s="26" customFormat="1" x14ac:dyDescent="0.25"/>
    <row r="1620" s="26" customFormat="1" x14ac:dyDescent="0.25"/>
    <row r="1621" s="26" customFormat="1" x14ac:dyDescent="0.25"/>
    <row r="1622" s="26" customFormat="1" x14ac:dyDescent="0.25"/>
    <row r="1623" s="26" customFormat="1" x14ac:dyDescent="0.25"/>
    <row r="1624" s="26" customFormat="1" x14ac:dyDescent="0.25"/>
    <row r="1625" s="26" customFormat="1" x14ac:dyDescent="0.25"/>
    <row r="1626" s="26" customFormat="1" x14ac:dyDescent="0.25"/>
    <row r="1627" s="26" customFormat="1" x14ac:dyDescent="0.25"/>
    <row r="1628" s="26" customFormat="1" x14ac:dyDescent="0.25"/>
    <row r="1629" s="26" customFormat="1" x14ac:dyDescent="0.25"/>
    <row r="1630" s="26" customFormat="1" x14ac:dyDescent="0.25"/>
    <row r="1631" s="26" customFormat="1" x14ac:dyDescent="0.25"/>
    <row r="1632" s="26" customFormat="1" x14ac:dyDescent="0.25"/>
    <row r="1633" s="26" customFormat="1" x14ac:dyDescent="0.25"/>
    <row r="1634" s="26" customFormat="1" x14ac:dyDescent="0.25"/>
    <row r="1635" s="26" customFormat="1" x14ac:dyDescent="0.25"/>
    <row r="1636" s="26" customFormat="1" x14ac:dyDescent="0.25"/>
    <row r="1637" s="26" customFormat="1" x14ac:dyDescent="0.25"/>
    <row r="1638" s="26" customFormat="1" x14ac:dyDescent="0.25"/>
    <row r="1639" s="26" customFormat="1" x14ac:dyDescent="0.25"/>
    <row r="1640" s="26" customFormat="1" x14ac:dyDescent="0.25"/>
    <row r="1641" s="26" customFormat="1" x14ac:dyDescent="0.25"/>
    <row r="1642" s="26" customFormat="1" x14ac:dyDescent="0.25"/>
    <row r="1643" s="26" customFormat="1" x14ac:dyDescent="0.25"/>
    <row r="1644" s="26" customFormat="1" x14ac:dyDescent="0.25"/>
    <row r="1645" s="26" customFormat="1" x14ac:dyDescent="0.25"/>
    <row r="1646" s="26" customFormat="1" x14ac:dyDescent="0.25"/>
    <row r="1647" s="26" customFormat="1" x14ac:dyDescent="0.25"/>
    <row r="1648" s="26" customFormat="1" x14ac:dyDescent="0.25"/>
    <row r="1649" s="26" customFormat="1" x14ac:dyDescent="0.25"/>
    <row r="1650" s="26" customFormat="1" x14ac:dyDescent="0.25"/>
    <row r="1651" s="26" customFormat="1" x14ac:dyDescent="0.25"/>
    <row r="1652" s="26" customFormat="1" x14ac:dyDescent="0.25"/>
    <row r="1653" s="26" customFormat="1" x14ac:dyDescent="0.25"/>
    <row r="1654" s="26" customFormat="1" x14ac:dyDescent="0.25"/>
    <row r="1655" s="26" customFormat="1" x14ac:dyDescent="0.25"/>
    <row r="1656" s="26" customFormat="1" x14ac:dyDescent="0.25"/>
    <row r="1657" s="26" customFormat="1" x14ac:dyDescent="0.25"/>
    <row r="1658" s="26" customFormat="1" x14ac:dyDescent="0.25"/>
    <row r="1659" s="26" customFormat="1" x14ac:dyDescent="0.25"/>
    <row r="1660" s="26" customFormat="1" x14ac:dyDescent="0.25"/>
    <row r="1661" s="26" customFormat="1" x14ac:dyDescent="0.25"/>
    <row r="1662" s="26" customFormat="1" x14ac:dyDescent="0.25"/>
    <row r="1663" s="26" customFormat="1" x14ac:dyDescent="0.25"/>
    <row r="1664" s="26" customFormat="1" x14ac:dyDescent="0.25"/>
    <row r="1665" s="26" customFormat="1" x14ac:dyDescent="0.25"/>
    <row r="1666" s="26" customFormat="1" x14ac:dyDescent="0.25"/>
    <row r="1667" s="26" customFormat="1" x14ac:dyDescent="0.25"/>
    <row r="1668" s="26" customFormat="1" x14ac:dyDescent="0.25"/>
    <row r="1669" s="26" customFormat="1" x14ac:dyDescent="0.25"/>
    <row r="1670" s="26" customFormat="1" x14ac:dyDescent="0.25"/>
    <row r="1671" s="26" customFormat="1" x14ac:dyDescent="0.25"/>
    <row r="1672" s="26" customFormat="1" x14ac:dyDescent="0.25"/>
    <row r="1673" s="26" customFormat="1" x14ac:dyDescent="0.25"/>
    <row r="1674" s="26" customFormat="1" x14ac:dyDescent="0.25"/>
    <row r="1675" s="26" customFormat="1" x14ac:dyDescent="0.25"/>
    <row r="1676" s="26" customFormat="1" x14ac:dyDescent="0.25"/>
    <row r="1677" s="26" customFormat="1" x14ac:dyDescent="0.25"/>
    <row r="1678" s="26" customFormat="1" x14ac:dyDescent="0.25"/>
    <row r="1679" s="26" customFormat="1" x14ac:dyDescent="0.25"/>
    <row r="1680" s="26" customFormat="1" x14ac:dyDescent="0.25"/>
    <row r="1681" s="26" customFormat="1" x14ac:dyDescent="0.25"/>
    <row r="1682" s="26" customFormat="1" x14ac:dyDescent="0.25"/>
    <row r="1683" s="26" customFormat="1" x14ac:dyDescent="0.25"/>
    <row r="1684" s="26" customFormat="1" x14ac:dyDescent="0.25"/>
    <row r="1685" s="26" customFormat="1" x14ac:dyDescent="0.25"/>
    <row r="1686" s="26" customFormat="1" x14ac:dyDescent="0.25"/>
    <row r="1687" s="26" customFormat="1" x14ac:dyDescent="0.25"/>
    <row r="1688" s="26" customFormat="1" x14ac:dyDescent="0.25"/>
    <row r="1689" s="26" customFormat="1" x14ac:dyDescent="0.25"/>
    <row r="1690" s="26" customFormat="1" x14ac:dyDescent="0.25"/>
    <row r="1691" s="26" customFormat="1" x14ac:dyDescent="0.25"/>
    <row r="1692" s="26" customFormat="1" x14ac:dyDescent="0.25"/>
    <row r="1693" s="26" customFormat="1" x14ac:dyDescent="0.25"/>
    <row r="1694" s="26" customFormat="1" x14ac:dyDescent="0.25"/>
    <row r="1695" s="26" customFormat="1" x14ac:dyDescent="0.25"/>
    <row r="1696" s="26" customFormat="1" x14ac:dyDescent="0.25"/>
    <row r="1697" s="26" customFormat="1" x14ac:dyDescent="0.25"/>
    <row r="1698" s="26" customFormat="1" x14ac:dyDescent="0.25"/>
    <row r="1699" s="26" customFormat="1" x14ac:dyDescent="0.25"/>
    <row r="1700" s="26" customFormat="1" x14ac:dyDescent="0.25"/>
    <row r="1701" s="26" customFormat="1" x14ac:dyDescent="0.25"/>
    <row r="1702" s="26" customFormat="1" x14ac:dyDescent="0.25"/>
    <row r="1703" s="26" customFormat="1" x14ac:dyDescent="0.25"/>
    <row r="1704" s="26" customFormat="1" x14ac:dyDescent="0.25"/>
    <row r="1705" s="26" customFormat="1" x14ac:dyDescent="0.25"/>
    <row r="1706" s="26" customFormat="1" x14ac:dyDescent="0.25"/>
    <row r="1707" s="26" customFormat="1" x14ac:dyDescent="0.25"/>
    <row r="1708" s="26" customFormat="1" x14ac:dyDescent="0.25"/>
    <row r="1709" s="26" customFormat="1" x14ac:dyDescent="0.25"/>
    <row r="1710" s="26" customFormat="1" x14ac:dyDescent="0.25"/>
    <row r="1711" s="26" customFormat="1" x14ac:dyDescent="0.25"/>
    <row r="1712" s="26" customFormat="1" x14ac:dyDescent="0.25"/>
    <row r="1713" s="26" customFormat="1" x14ac:dyDescent="0.25"/>
    <row r="1714" s="26" customFormat="1" x14ac:dyDescent="0.25"/>
    <row r="1715" s="26" customFormat="1" x14ac:dyDescent="0.25"/>
    <row r="1716" s="26" customFormat="1" x14ac:dyDescent="0.25"/>
    <row r="1717" s="26" customFormat="1" x14ac:dyDescent="0.25"/>
    <row r="1718" s="26" customFormat="1" x14ac:dyDescent="0.25"/>
    <row r="1719" s="26" customFormat="1" x14ac:dyDescent="0.25"/>
    <row r="1720" s="26" customFormat="1" x14ac:dyDescent="0.25"/>
    <row r="1721" s="26" customFormat="1" x14ac:dyDescent="0.25"/>
    <row r="1722" s="26" customFormat="1" x14ac:dyDescent="0.25"/>
    <row r="1723" s="26" customFormat="1" x14ac:dyDescent="0.25"/>
    <row r="1724" s="26" customFormat="1" x14ac:dyDescent="0.25"/>
    <row r="1725" s="26" customFormat="1" x14ac:dyDescent="0.25"/>
    <row r="1726" s="26" customFormat="1" x14ac:dyDescent="0.25"/>
    <row r="1727" s="26" customFormat="1" x14ac:dyDescent="0.25"/>
    <row r="1728" s="26" customFormat="1" x14ac:dyDescent="0.25"/>
    <row r="1729" s="26" customFormat="1" x14ac:dyDescent="0.25"/>
    <row r="1730" s="26" customFormat="1" x14ac:dyDescent="0.25"/>
    <row r="1731" s="26" customFormat="1" x14ac:dyDescent="0.25"/>
    <row r="1732" s="26" customFormat="1" x14ac:dyDescent="0.25"/>
    <row r="1733" s="26" customFormat="1" x14ac:dyDescent="0.25"/>
    <row r="1734" s="26" customFormat="1" x14ac:dyDescent="0.25"/>
    <row r="1735" s="26" customFormat="1" x14ac:dyDescent="0.25"/>
    <row r="1736" s="26" customFormat="1" x14ac:dyDescent="0.25"/>
    <row r="1737" s="26" customFormat="1" x14ac:dyDescent="0.25"/>
    <row r="1738" s="26" customFormat="1" x14ac:dyDescent="0.25"/>
    <row r="1739" s="26" customFormat="1" x14ac:dyDescent="0.25"/>
    <row r="1740" s="26" customFormat="1" x14ac:dyDescent="0.25"/>
    <row r="1741" s="26" customFormat="1" x14ac:dyDescent="0.25"/>
    <row r="1742" s="26" customFormat="1" x14ac:dyDescent="0.25"/>
    <row r="1743" s="26" customFormat="1" x14ac:dyDescent="0.25"/>
    <row r="1744" s="26" customFormat="1" x14ac:dyDescent="0.25"/>
    <row r="1745" s="26" customFormat="1" x14ac:dyDescent="0.25"/>
    <row r="1746" s="26" customFormat="1" x14ac:dyDescent="0.25"/>
    <row r="1747" s="26" customFormat="1" x14ac:dyDescent="0.25"/>
    <row r="1748" s="26" customFormat="1" x14ac:dyDescent="0.25"/>
    <row r="1749" s="26" customFormat="1" x14ac:dyDescent="0.25"/>
    <row r="1750" s="26" customFormat="1" x14ac:dyDescent="0.25"/>
    <row r="1751" s="26" customFormat="1" x14ac:dyDescent="0.25"/>
    <row r="1752" s="26" customFormat="1" x14ac:dyDescent="0.25"/>
    <row r="1753" s="26" customFormat="1" x14ac:dyDescent="0.25"/>
    <row r="1754" s="26" customFormat="1" x14ac:dyDescent="0.25"/>
    <row r="1755" s="26" customFormat="1" x14ac:dyDescent="0.25"/>
    <row r="1756" s="26" customFormat="1" x14ac:dyDescent="0.25"/>
    <row r="1757" s="26" customFormat="1" x14ac:dyDescent="0.25"/>
    <row r="1758" s="26" customFormat="1" x14ac:dyDescent="0.25"/>
    <row r="1759" s="26" customFormat="1" x14ac:dyDescent="0.25"/>
    <row r="1760" s="26" customFormat="1" x14ac:dyDescent="0.25"/>
    <row r="1761" s="26" customFormat="1" x14ac:dyDescent="0.25"/>
    <row r="1762" s="26" customFormat="1" x14ac:dyDescent="0.25"/>
    <row r="1763" s="26" customFormat="1" x14ac:dyDescent="0.25"/>
    <row r="1764" s="26" customFormat="1" x14ac:dyDescent="0.25"/>
    <row r="1765" s="26" customFormat="1" x14ac:dyDescent="0.25"/>
    <row r="1766" s="26" customFormat="1" x14ac:dyDescent="0.25"/>
    <row r="1767" s="26" customFormat="1" x14ac:dyDescent="0.25"/>
    <row r="1768" s="26" customFormat="1" x14ac:dyDescent="0.25"/>
    <row r="1769" s="26" customFormat="1" x14ac:dyDescent="0.25"/>
    <row r="1770" s="26" customFormat="1" x14ac:dyDescent="0.25"/>
    <row r="1771" s="26" customFormat="1" x14ac:dyDescent="0.25"/>
    <row r="1772" s="26" customFormat="1" x14ac:dyDescent="0.25"/>
    <row r="1773" s="26" customFormat="1" x14ac:dyDescent="0.25"/>
    <row r="1774" s="26" customFormat="1" x14ac:dyDescent="0.25"/>
    <row r="1775" s="26" customFormat="1" x14ac:dyDescent="0.25"/>
    <row r="1776" s="26" customFormat="1" x14ac:dyDescent="0.25"/>
    <row r="1777" s="26" customFormat="1" x14ac:dyDescent="0.25"/>
    <row r="1778" s="26" customFormat="1" x14ac:dyDescent="0.25"/>
    <row r="1779" s="26" customFormat="1" x14ac:dyDescent="0.25"/>
    <row r="1780" s="26" customFormat="1" x14ac:dyDescent="0.25"/>
    <row r="1781" s="26" customFormat="1" x14ac:dyDescent="0.25"/>
    <row r="1782" s="26" customFormat="1" x14ac:dyDescent="0.25"/>
    <row r="1783" s="26" customFormat="1" x14ac:dyDescent="0.25"/>
    <row r="1784" s="26" customFormat="1" x14ac:dyDescent="0.25"/>
    <row r="1785" s="26" customFormat="1" x14ac:dyDescent="0.25"/>
    <row r="1786" s="26" customFormat="1" x14ac:dyDescent="0.25"/>
    <row r="1787" s="26" customFormat="1" x14ac:dyDescent="0.25"/>
    <row r="1788" s="26" customFormat="1" x14ac:dyDescent="0.25"/>
    <row r="1789" s="26" customFormat="1" x14ac:dyDescent="0.25"/>
    <row r="1790" s="26" customFormat="1" x14ac:dyDescent="0.25"/>
    <row r="1791" s="26" customFormat="1" x14ac:dyDescent="0.25"/>
    <row r="1792" s="26" customFormat="1" x14ac:dyDescent="0.25"/>
    <row r="1793" s="26" customFormat="1" x14ac:dyDescent="0.25"/>
    <row r="1794" s="26" customFormat="1" x14ac:dyDescent="0.25"/>
    <row r="1795" s="26" customFormat="1" x14ac:dyDescent="0.25"/>
    <row r="1796" s="26" customFormat="1" x14ac:dyDescent="0.25"/>
    <row r="1797" s="26" customFormat="1" x14ac:dyDescent="0.25"/>
    <row r="1798" s="26" customFormat="1" x14ac:dyDescent="0.25"/>
    <row r="1799" s="26" customFormat="1" x14ac:dyDescent="0.25"/>
    <row r="1800" s="26" customFormat="1" x14ac:dyDescent="0.25"/>
    <row r="1801" s="26" customFormat="1" x14ac:dyDescent="0.25"/>
    <row r="1802" s="26" customFormat="1" x14ac:dyDescent="0.25"/>
    <row r="1803" s="26" customFormat="1" x14ac:dyDescent="0.25"/>
    <row r="1804" s="26" customFormat="1" x14ac:dyDescent="0.25"/>
    <row r="1805" s="26" customFormat="1" x14ac:dyDescent="0.25"/>
    <row r="1806" s="26" customFormat="1" x14ac:dyDescent="0.25"/>
    <row r="1807" s="26" customFormat="1" x14ac:dyDescent="0.25"/>
    <row r="1808" s="26" customFormat="1" x14ac:dyDescent="0.25"/>
    <row r="1809" s="26" customFormat="1" x14ac:dyDescent="0.25"/>
    <row r="1810" s="26" customFormat="1" x14ac:dyDescent="0.25"/>
    <row r="1811" s="26" customFormat="1" x14ac:dyDescent="0.25"/>
    <row r="1812" s="26" customFormat="1" x14ac:dyDescent="0.25"/>
    <row r="1813" s="26" customFormat="1" x14ac:dyDescent="0.25"/>
    <row r="1814" s="26" customFormat="1" x14ac:dyDescent="0.25"/>
    <row r="1815" s="26" customFormat="1" x14ac:dyDescent="0.25"/>
    <row r="1816" s="26" customFormat="1" x14ac:dyDescent="0.25"/>
    <row r="1817" s="26" customFormat="1" x14ac:dyDescent="0.25"/>
    <row r="1818" s="26" customFormat="1" x14ac:dyDescent="0.25"/>
    <row r="1819" s="26" customFormat="1" x14ac:dyDescent="0.25"/>
    <row r="1820" s="26" customFormat="1" x14ac:dyDescent="0.25"/>
    <row r="1821" s="26" customFormat="1" x14ac:dyDescent="0.25"/>
    <row r="1822" s="26" customFormat="1" x14ac:dyDescent="0.25"/>
    <row r="1823" s="26" customFormat="1" x14ac:dyDescent="0.25"/>
    <row r="1824" s="26" customFormat="1" x14ac:dyDescent="0.25"/>
    <row r="1825" s="26" customFormat="1" x14ac:dyDescent="0.25"/>
    <row r="1826" s="26" customFormat="1" x14ac:dyDescent="0.25"/>
    <row r="1827" s="26" customFormat="1" x14ac:dyDescent="0.25"/>
    <row r="1828" s="26" customFormat="1" x14ac:dyDescent="0.25"/>
    <row r="1829" s="26" customFormat="1" x14ac:dyDescent="0.25"/>
    <row r="1830" s="26" customFormat="1" x14ac:dyDescent="0.25"/>
    <row r="1831" s="26" customFormat="1" x14ac:dyDescent="0.25"/>
    <row r="1832" s="26" customFormat="1" x14ac:dyDescent="0.25"/>
    <row r="1833" s="26" customFormat="1" x14ac:dyDescent="0.25"/>
    <row r="1834" s="26" customFormat="1" x14ac:dyDescent="0.25"/>
    <row r="1835" s="26" customFormat="1" x14ac:dyDescent="0.25"/>
    <row r="1836" s="26" customFormat="1" x14ac:dyDescent="0.25"/>
    <row r="1837" s="26" customFormat="1" x14ac:dyDescent="0.25"/>
    <row r="1838" s="26" customFormat="1" x14ac:dyDescent="0.25"/>
    <row r="1839" s="26" customFormat="1" x14ac:dyDescent="0.25"/>
    <row r="1840" s="26" customFormat="1" x14ac:dyDescent="0.25"/>
    <row r="1841" s="26" customFormat="1" x14ac:dyDescent="0.25"/>
    <row r="1842" s="26" customFormat="1" x14ac:dyDescent="0.25"/>
    <row r="1843" s="26" customFormat="1" x14ac:dyDescent="0.25"/>
    <row r="1844" s="26" customFormat="1" x14ac:dyDescent="0.25"/>
    <row r="1845" s="26" customFormat="1" x14ac:dyDescent="0.25"/>
    <row r="1846" s="26" customFormat="1" x14ac:dyDescent="0.25"/>
    <row r="1847" s="26" customFormat="1" x14ac:dyDescent="0.25"/>
    <row r="1848" s="26" customFormat="1" x14ac:dyDescent="0.25"/>
    <row r="1849" s="26" customFormat="1" x14ac:dyDescent="0.25"/>
    <row r="1850" s="26" customFormat="1" x14ac:dyDescent="0.25"/>
    <row r="1851" s="26" customFormat="1" x14ac:dyDescent="0.25"/>
    <row r="1852" s="26" customFormat="1" x14ac:dyDescent="0.25"/>
    <row r="1853" s="26" customFormat="1" x14ac:dyDescent="0.25"/>
    <row r="1854" s="26" customFormat="1" x14ac:dyDescent="0.25"/>
    <row r="1855" s="26" customFormat="1" x14ac:dyDescent="0.25"/>
    <row r="1856" s="26" customFormat="1" x14ac:dyDescent="0.25"/>
    <row r="1857" s="26" customFormat="1" x14ac:dyDescent="0.25"/>
    <row r="1858" s="26" customFormat="1" x14ac:dyDescent="0.25"/>
    <row r="1859" s="26" customFormat="1" x14ac:dyDescent="0.25"/>
    <row r="1860" s="26" customFormat="1" x14ac:dyDescent="0.25"/>
    <row r="1861" s="26" customFormat="1" x14ac:dyDescent="0.25"/>
    <row r="1862" s="26" customFormat="1" x14ac:dyDescent="0.25"/>
    <row r="1863" s="26" customFormat="1" x14ac:dyDescent="0.25"/>
    <row r="1864" s="26" customFormat="1" x14ac:dyDescent="0.25"/>
    <row r="1865" s="26" customFormat="1" x14ac:dyDescent="0.25"/>
    <row r="1866" s="26" customFormat="1" x14ac:dyDescent="0.25"/>
    <row r="1867" s="26" customFormat="1" x14ac:dyDescent="0.25"/>
    <row r="1868" s="26" customFormat="1" x14ac:dyDescent="0.25"/>
    <row r="1869" s="26" customFormat="1" x14ac:dyDescent="0.25"/>
    <row r="1870" s="26" customFormat="1" x14ac:dyDescent="0.25"/>
    <row r="1871" s="26" customFormat="1" x14ac:dyDescent="0.25"/>
    <row r="1872" s="26" customFormat="1" x14ac:dyDescent="0.25"/>
    <row r="1873" s="26" customFormat="1" x14ac:dyDescent="0.25"/>
    <row r="1874" s="26" customFormat="1" x14ac:dyDescent="0.25"/>
    <row r="1875" s="26" customFormat="1" x14ac:dyDescent="0.25"/>
    <row r="1876" s="26" customFormat="1" x14ac:dyDescent="0.25"/>
    <row r="1877" s="26" customFormat="1" x14ac:dyDescent="0.25"/>
    <row r="1878" s="26" customFormat="1" x14ac:dyDescent="0.25"/>
    <row r="1879" s="26" customFormat="1" x14ac:dyDescent="0.25"/>
    <row r="1880" s="26" customFormat="1" x14ac:dyDescent="0.25"/>
    <row r="1881" s="26" customFormat="1" x14ac:dyDescent="0.25"/>
    <row r="1882" s="26" customFormat="1" x14ac:dyDescent="0.25"/>
    <row r="1883" s="26" customFormat="1" x14ac:dyDescent="0.25"/>
    <row r="1884" s="26" customFormat="1" x14ac:dyDescent="0.25"/>
    <row r="1885" s="26" customFormat="1" x14ac:dyDescent="0.25"/>
    <row r="1886" s="26" customFormat="1" x14ac:dyDescent="0.25"/>
    <row r="1887" s="26" customFormat="1" x14ac:dyDescent="0.25"/>
    <row r="1888" s="26" customFormat="1" x14ac:dyDescent="0.25"/>
    <row r="1889" s="26" customFormat="1" x14ac:dyDescent="0.25"/>
    <row r="1890" s="26" customFormat="1" x14ac:dyDescent="0.25"/>
    <row r="1891" s="26" customFormat="1" x14ac:dyDescent="0.25"/>
    <row r="1892" s="26" customFormat="1" x14ac:dyDescent="0.25"/>
    <row r="1893" s="26" customFormat="1" x14ac:dyDescent="0.25"/>
    <row r="1894" s="26" customFormat="1" x14ac:dyDescent="0.25"/>
    <row r="1895" s="26" customFormat="1" x14ac:dyDescent="0.25"/>
    <row r="1896" s="26" customFormat="1" x14ac:dyDescent="0.25"/>
    <row r="1897" s="26" customFormat="1" x14ac:dyDescent="0.25"/>
    <row r="1898" s="26" customFormat="1" x14ac:dyDescent="0.25"/>
    <row r="1899" s="26" customFormat="1" x14ac:dyDescent="0.25"/>
    <row r="1900" s="26" customFormat="1" x14ac:dyDescent="0.25"/>
    <row r="1901" s="26" customFormat="1" x14ac:dyDescent="0.25"/>
    <row r="1902" s="26" customFormat="1" x14ac:dyDescent="0.25"/>
    <row r="1903" s="26" customFormat="1" x14ac:dyDescent="0.25"/>
    <row r="1904" s="26" customFormat="1" x14ac:dyDescent="0.25"/>
    <row r="1905" s="26" customFormat="1" x14ac:dyDescent="0.25"/>
    <row r="1906" s="26" customFormat="1" x14ac:dyDescent="0.25"/>
    <row r="1907" s="26" customFormat="1" x14ac:dyDescent="0.25"/>
    <row r="1908" s="26" customFormat="1" x14ac:dyDescent="0.25"/>
    <row r="1909" s="26" customFormat="1" x14ac:dyDescent="0.25"/>
    <row r="1910" s="26" customFormat="1" x14ac:dyDescent="0.25"/>
    <row r="1911" s="26" customFormat="1" x14ac:dyDescent="0.25"/>
    <row r="1912" s="26" customFormat="1" x14ac:dyDescent="0.25"/>
    <row r="1913" s="26" customFormat="1" x14ac:dyDescent="0.25"/>
    <row r="1914" s="26" customFormat="1" x14ac:dyDescent="0.25"/>
    <row r="1915" s="26" customFormat="1" x14ac:dyDescent="0.25"/>
    <row r="1916" s="26" customFormat="1" x14ac:dyDescent="0.25"/>
    <row r="1917" s="26" customFormat="1" x14ac:dyDescent="0.25"/>
    <row r="1918" s="26" customFormat="1" x14ac:dyDescent="0.25"/>
    <row r="1919" s="26" customFormat="1" x14ac:dyDescent="0.25"/>
    <row r="1920" s="26" customFormat="1" x14ac:dyDescent="0.25"/>
    <row r="1921" s="26" customFormat="1" x14ac:dyDescent="0.25"/>
    <row r="1922" s="26" customFormat="1" x14ac:dyDescent="0.25"/>
    <row r="1923" s="26" customFormat="1" x14ac:dyDescent="0.25"/>
    <row r="1924" s="26" customFormat="1" x14ac:dyDescent="0.25"/>
    <row r="1925" s="26" customFormat="1" x14ac:dyDescent="0.25"/>
    <row r="1926" s="26" customFormat="1" x14ac:dyDescent="0.25"/>
    <row r="1927" s="26" customFormat="1" x14ac:dyDescent="0.25"/>
    <row r="1928" s="26" customFormat="1" x14ac:dyDescent="0.25"/>
    <row r="1929" s="26" customFormat="1" x14ac:dyDescent="0.25"/>
    <row r="1930" s="26" customFormat="1" x14ac:dyDescent="0.25"/>
    <row r="1931" s="26" customFormat="1" x14ac:dyDescent="0.25"/>
    <row r="1932" s="26" customFormat="1" x14ac:dyDescent="0.25"/>
    <row r="1933" s="26" customFormat="1" x14ac:dyDescent="0.25"/>
    <row r="1934" s="26" customFormat="1" x14ac:dyDescent="0.25"/>
    <row r="1935" s="26" customFormat="1" x14ac:dyDescent="0.25"/>
    <row r="1936" s="26" customFormat="1" x14ac:dyDescent="0.25"/>
    <row r="1937" s="26" customFormat="1" x14ac:dyDescent="0.25"/>
    <row r="1938" s="26" customFormat="1" x14ac:dyDescent="0.25"/>
    <row r="1939" s="26" customFormat="1" x14ac:dyDescent="0.25"/>
    <row r="1940" s="26" customFormat="1" x14ac:dyDescent="0.25"/>
    <row r="1941" s="26" customFormat="1" x14ac:dyDescent="0.25"/>
    <row r="1942" s="26" customFormat="1" x14ac:dyDescent="0.25"/>
    <row r="1943" s="26" customFormat="1" x14ac:dyDescent="0.25"/>
    <row r="1944" s="26" customFormat="1" x14ac:dyDescent="0.25"/>
    <row r="1945" s="26" customFormat="1" x14ac:dyDescent="0.25"/>
    <row r="1946" s="26" customFormat="1" x14ac:dyDescent="0.25"/>
    <row r="1947" s="26" customFormat="1" x14ac:dyDescent="0.25"/>
    <row r="1948" s="26" customFormat="1" x14ac:dyDescent="0.25"/>
    <row r="1949" s="26" customFormat="1" x14ac:dyDescent="0.25"/>
    <row r="1950" s="26" customFormat="1" x14ac:dyDescent="0.25"/>
    <row r="1951" s="26" customFormat="1" x14ac:dyDescent="0.25"/>
    <row r="1952" s="26" customFormat="1" x14ac:dyDescent="0.25"/>
    <row r="1953" s="26" customFormat="1" x14ac:dyDescent="0.25"/>
    <row r="1954" s="26" customFormat="1" x14ac:dyDescent="0.25"/>
    <row r="1955" s="26" customFormat="1" x14ac:dyDescent="0.25"/>
    <row r="1956" s="26" customFormat="1" x14ac:dyDescent="0.25"/>
    <row r="1957" s="26" customFormat="1" x14ac:dyDescent="0.25"/>
    <row r="1958" s="26" customFormat="1" x14ac:dyDescent="0.25"/>
    <row r="1959" s="26" customFormat="1" x14ac:dyDescent="0.25"/>
    <row r="1960" s="26" customFormat="1" x14ac:dyDescent="0.25"/>
    <row r="1961" s="26" customFormat="1" x14ac:dyDescent="0.25"/>
    <row r="1962" s="26" customFormat="1" x14ac:dyDescent="0.25"/>
    <row r="1963" s="26" customFormat="1" x14ac:dyDescent="0.25"/>
    <row r="1964" s="26" customFormat="1" x14ac:dyDescent="0.25"/>
    <row r="1965" s="26" customFormat="1" x14ac:dyDescent="0.25"/>
    <row r="1966" s="26" customFormat="1" x14ac:dyDescent="0.25"/>
    <row r="1967" s="26" customFormat="1" x14ac:dyDescent="0.25"/>
    <row r="1968" s="26" customFormat="1" x14ac:dyDescent="0.25"/>
    <row r="1969" s="26" customFormat="1" x14ac:dyDescent="0.25"/>
    <row r="1970" s="26" customFormat="1" x14ac:dyDescent="0.25"/>
    <row r="1971" s="26" customFormat="1" x14ac:dyDescent="0.25"/>
    <row r="1972" s="26" customFormat="1" x14ac:dyDescent="0.25"/>
    <row r="1973" s="26" customFormat="1" x14ac:dyDescent="0.25"/>
    <row r="1974" s="26" customFormat="1" x14ac:dyDescent="0.25"/>
    <row r="1975" s="26" customFormat="1" x14ac:dyDescent="0.25"/>
    <row r="1976" s="26" customFormat="1" x14ac:dyDescent="0.25"/>
    <row r="1977" s="26" customFormat="1" x14ac:dyDescent="0.25"/>
    <row r="1978" s="26" customFormat="1" x14ac:dyDescent="0.25"/>
    <row r="1979" s="26" customFormat="1" x14ac:dyDescent="0.25"/>
    <row r="1980" s="26" customFormat="1" x14ac:dyDescent="0.25"/>
    <row r="1981" s="26" customFormat="1" x14ac:dyDescent="0.25"/>
    <row r="1982" s="26" customFormat="1" x14ac:dyDescent="0.25"/>
    <row r="1983" s="26" customFormat="1" x14ac:dyDescent="0.25"/>
    <row r="1984" s="26" customFormat="1" x14ac:dyDescent="0.25"/>
    <row r="1985" s="26" customFormat="1" x14ac:dyDescent="0.25"/>
    <row r="1986" s="26" customFormat="1" x14ac:dyDescent="0.25"/>
    <row r="1987" s="26" customFormat="1" x14ac:dyDescent="0.25"/>
    <row r="1988" s="26" customFormat="1" x14ac:dyDescent="0.25"/>
    <row r="1989" s="26" customFormat="1" x14ac:dyDescent="0.25"/>
    <row r="1990" s="26" customFormat="1" x14ac:dyDescent="0.25"/>
    <row r="1991" s="26" customFormat="1" x14ac:dyDescent="0.25"/>
    <row r="1992" s="26" customFormat="1" x14ac:dyDescent="0.25"/>
    <row r="1993" s="26" customFormat="1" x14ac:dyDescent="0.25"/>
    <row r="1994" s="26" customFormat="1" x14ac:dyDescent="0.25"/>
    <row r="1995" s="26" customFormat="1" x14ac:dyDescent="0.25"/>
    <row r="1996" s="26" customFormat="1" x14ac:dyDescent="0.25"/>
    <row r="1997" s="26" customFormat="1" x14ac:dyDescent="0.25"/>
    <row r="1998" s="26" customFormat="1" x14ac:dyDescent="0.25"/>
    <row r="1999" s="26" customFormat="1" x14ac:dyDescent="0.25"/>
    <row r="2000" s="26" customFormat="1" x14ac:dyDescent="0.25"/>
    <row r="2001" s="26" customFormat="1" x14ac:dyDescent="0.25"/>
    <row r="2002" s="26" customFormat="1" x14ac:dyDescent="0.25"/>
    <row r="2003" s="26" customFormat="1" x14ac:dyDescent="0.25"/>
    <row r="2004" s="26" customFormat="1" x14ac:dyDescent="0.25"/>
    <row r="2005" s="26" customFormat="1" x14ac:dyDescent="0.25"/>
    <row r="2006" s="26" customFormat="1" x14ac:dyDescent="0.25"/>
    <row r="2007" s="26" customFormat="1" x14ac:dyDescent="0.25"/>
    <row r="2008" s="26" customFormat="1" x14ac:dyDescent="0.25"/>
    <row r="2009" s="26" customFormat="1" x14ac:dyDescent="0.25"/>
    <row r="2010" s="26" customFormat="1" x14ac:dyDescent="0.25"/>
    <row r="2011" s="26" customFormat="1" x14ac:dyDescent="0.25"/>
    <row r="2012" s="26" customFormat="1" x14ac:dyDescent="0.25"/>
    <row r="2013" s="26" customFormat="1" x14ac:dyDescent="0.25"/>
    <row r="2014" s="26" customFormat="1" x14ac:dyDescent="0.25"/>
    <row r="2015" s="26" customFormat="1" x14ac:dyDescent="0.25"/>
    <row r="2016" s="26" customFormat="1" x14ac:dyDescent="0.25"/>
    <row r="2017" s="26" customFormat="1" x14ac:dyDescent="0.25"/>
    <row r="2018" s="26" customFormat="1" x14ac:dyDescent="0.25"/>
    <row r="2019" s="26" customFormat="1" x14ac:dyDescent="0.25"/>
    <row r="2020" s="26" customFormat="1" x14ac:dyDescent="0.25"/>
    <row r="2021" s="26" customFormat="1" x14ac:dyDescent="0.25"/>
    <row r="2022" s="26" customFormat="1" x14ac:dyDescent="0.25"/>
    <row r="2023" s="26" customFormat="1" x14ac:dyDescent="0.25"/>
    <row r="2024" s="26" customFormat="1" x14ac:dyDescent="0.25"/>
    <row r="2025" s="26" customFormat="1" x14ac:dyDescent="0.25"/>
    <row r="2026" s="26" customFormat="1" x14ac:dyDescent="0.25"/>
    <row r="2027" s="26" customFormat="1" x14ac:dyDescent="0.25"/>
    <row r="2028" s="26" customFormat="1" x14ac:dyDescent="0.25"/>
    <row r="2029" s="26" customFormat="1" x14ac:dyDescent="0.25"/>
    <row r="2030" s="26" customFormat="1" x14ac:dyDescent="0.25"/>
    <row r="2031" s="26" customFormat="1" x14ac:dyDescent="0.25"/>
    <row r="2032" s="26" customFormat="1" x14ac:dyDescent="0.25"/>
    <row r="2033" s="26" customFormat="1" x14ac:dyDescent="0.25"/>
    <row r="2034" s="26" customFormat="1" x14ac:dyDescent="0.25"/>
    <row r="2035" s="26" customFormat="1" x14ac:dyDescent="0.25"/>
    <row r="2036" s="26" customFormat="1" x14ac:dyDescent="0.25"/>
    <row r="2037" s="26" customFormat="1" x14ac:dyDescent="0.25"/>
    <row r="2038" s="26" customFormat="1" x14ac:dyDescent="0.25"/>
    <row r="2039" s="26" customFormat="1" x14ac:dyDescent="0.25"/>
    <row r="2040" s="26" customFormat="1" x14ac:dyDescent="0.25"/>
    <row r="2041" s="26" customFormat="1" x14ac:dyDescent="0.25"/>
    <row r="2042" s="26" customFormat="1" x14ac:dyDescent="0.25"/>
    <row r="2043" s="26" customFormat="1" x14ac:dyDescent="0.25"/>
    <row r="2044" s="26" customFormat="1" x14ac:dyDescent="0.25"/>
    <row r="2045" s="26" customFormat="1" x14ac:dyDescent="0.25"/>
    <row r="2046" s="26" customFormat="1" x14ac:dyDescent="0.25"/>
    <row r="2047" s="26" customFormat="1" x14ac:dyDescent="0.25"/>
    <row r="2048" s="26" customFormat="1" x14ac:dyDescent="0.25"/>
    <row r="2049" s="26" customFormat="1" x14ac:dyDescent="0.25"/>
    <row r="2050" s="26" customFormat="1" x14ac:dyDescent="0.25"/>
    <row r="2051" s="26" customFormat="1" x14ac:dyDescent="0.25"/>
    <row r="2052" s="26" customFormat="1" x14ac:dyDescent="0.25"/>
    <row r="2053" s="26" customFormat="1" x14ac:dyDescent="0.25"/>
    <row r="2054" s="26" customFormat="1" x14ac:dyDescent="0.25"/>
    <row r="2055" s="26" customFormat="1" x14ac:dyDescent="0.25"/>
    <row r="2056" s="26" customFormat="1" x14ac:dyDescent="0.25"/>
    <row r="2057" s="26" customFormat="1" x14ac:dyDescent="0.25"/>
    <row r="2058" s="26" customFormat="1" x14ac:dyDescent="0.25"/>
    <row r="2059" s="26" customFormat="1" x14ac:dyDescent="0.25"/>
    <row r="2060" s="26" customFormat="1" x14ac:dyDescent="0.25"/>
    <row r="2061" s="26" customFormat="1" x14ac:dyDescent="0.25"/>
    <row r="2062" s="26" customFormat="1" x14ac:dyDescent="0.25"/>
    <row r="2063" s="26" customFormat="1" x14ac:dyDescent="0.25"/>
    <row r="2064" s="26" customFormat="1" x14ac:dyDescent="0.25"/>
    <row r="2065" s="26" customFormat="1" x14ac:dyDescent="0.25"/>
    <row r="2066" s="26" customFormat="1" x14ac:dyDescent="0.25"/>
    <row r="2067" s="26" customFormat="1" x14ac:dyDescent="0.25"/>
    <row r="2068" s="26" customFormat="1" x14ac:dyDescent="0.25"/>
    <row r="2069" s="26" customFormat="1" x14ac:dyDescent="0.25"/>
    <row r="2070" s="26" customFormat="1" x14ac:dyDescent="0.25"/>
    <row r="2071" s="26" customFormat="1" x14ac:dyDescent="0.25"/>
    <row r="2072" s="26" customFormat="1" x14ac:dyDescent="0.25"/>
    <row r="2073" s="26" customFormat="1" x14ac:dyDescent="0.25"/>
    <row r="2074" s="26" customFormat="1" x14ac:dyDescent="0.25"/>
    <row r="2075" s="26" customFormat="1" x14ac:dyDescent="0.25"/>
    <row r="2076" s="26" customFormat="1" x14ac:dyDescent="0.25"/>
    <row r="2077" s="26" customFormat="1" x14ac:dyDescent="0.25"/>
    <row r="2078" s="26" customFormat="1" x14ac:dyDescent="0.25"/>
    <row r="2079" s="26" customFormat="1" x14ac:dyDescent="0.25"/>
    <row r="2080" s="26" customFormat="1" x14ac:dyDescent="0.25"/>
    <row r="2081" s="26" customFormat="1" x14ac:dyDescent="0.25"/>
    <row r="2082" s="26" customFormat="1" x14ac:dyDescent="0.25"/>
    <row r="2083" s="26" customFormat="1" x14ac:dyDescent="0.25"/>
    <row r="2084" s="26" customFormat="1" x14ac:dyDescent="0.25"/>
    <row r="2085" s="26" customFormat="1" x14ac:dyDescent="0.25"/>
    <row r="2086" s="26" customFormat="1" x14ac:dyDescent="0.25"/>
    <row r="2087" s="26" customFormat="1" x14ac:dyDescent="0.25"/>
    <row r="2088" s="26" customFormat="1" x14ac:dyDescent="0.25"/>
    <row r="2089" s="26" customFormat="1" x14ac:dyDescent="0.25"/>
    <row r="2090" s="26" customFormat="1" x14ac:dyDescent="0.25"/>
    <row r="2091" s="26" customFormat="1" x14ac:dyDescent="0.25"/>
    <row r="2092" s="26" customFormat="1" x14ac:dyDescent="0.25"/>
    <row r="2093" s="26" customFormat="1" x14ac:dyDescent="0.25"/>
    <row r="2094" s="26" customFormat="1" x14ac:dyDescent="0.25"/>
    <row r="2095" s="26" customFormat="1" x14ac:dyDescent="0.25"/>
    <row r="2096" s="26" customFormat="1" x14ac:dyDescent="0.25"/>
    <row r="2097" s="26" customFormat="1" x14ac:dyDescent="0.25"/>
    <row r="2098" s="26" customFormat="1" x14ac:dyDescent="0.25"/>
    <row r="2099" s="26" customFormat="1" x14ac:dyDescent="0.25"/>
    <row r="2100" s="26" customFormat="1" x14ac:dyDescent="0.25"/>
    <row r="2101" s="26" customFormat="1" x14ac:dyDescent="0.25"/>
    <row r="2102" s="26" customFormat="1" x14ac:dyDescent="0.25"/>
    <row r="2103" s="26" customFormat="1" x14ac:dyDescent="0.25"/>
    <row r="2104" s="26" customFormat="1" x14ac:dyDescent="0.25"/>
    <row r="2105" s="26" customFormat="1" x14ac:dyDescent="0.25"/>
    <row r="2106" s="26" customFormat="1" x14ac:dyDescent="0.25"/>
    <row r="2107" s="26" customFormat="1" x14ac:dyDescent="0.25"/>
    <row r="2108" s="26" customFormat="1" x14ac:dyDescent="0.25"/>
    <row r="2109" s="26" customFormat="1" x14ac:dyDescent="0.25"/>
    <row r="2110" s="26" customFormat="1" x14ac:dyDescent="0.25"/>
    <row r="2111" s="26" customFormat="1" x14ac:dyDescent="0.25"/>
    <row r="2112" s="26" customFormat="1" x14ac:dyDescent="0.25"/>
    <row r="2113" s="26" customFormat="1" x14ac:dyDescent="0.25"/>
    <row r="2114" s="26" customFormat="1" x14ac:dyDescent="0.25"/>
    <row r="2115" s="26" customFormat="1" x14ac:dyDescent="0.25"/>
    <row r="2116" s="26" customFormat="1" x14ac:dyDescent="0.25"/>
    <row r="2117" s="26" customFormat="1" x14ac:dyDescent="0.25"/>
    <row r="2118" s="26" customFormat="1" x14ac:dyDescent="0.25"/>
    <row r="2119" s="26" customFormat="1" x14ac:dyDescent="0.25"/>
    <row r="2120" s="26" customFormat="1" x14ac:dyDescent="0.25"/>
    <row r="2121" s="26" customFormat="1" x14ac:dyDescent="0.25"/>
    <row r="2122" s="26" customFormat="1" x14ac:dyDescent="0.25"/>
    <row r="2123" s="26" customFormat="1" x14ac:dyDescent="0.25"/>
    <row r="2124" s="26" customFormat="1" x14ac:dyDescent="0.25"/>
    <row r="2125" s="26" customFormat="1" x14ac:dyDescent="0.25"/>
    <row r="2126" s="26" customFormat="1" x14ac:dyDescent="0.25"/>
    <row r="2127" s="26" customFormat="1" x14ac:dyDescent="0.25"/>
    <row r="2128" s="26" customFormat="1" x14ac:dyDescent="0.25"/>
    <row r="2129" s="26" customFormat="1" x14ac:dyDescent="0.25"/>
    <row r="2130" s="26" customFormat="1" x14ac:dyDescent="0.25"/>
    <row r="2131" s="26" customFormat="1" x14ac:dyDescent="0.25"/>
    <row r="2132" s="26" customFormat="1" x14ac:dyDescent="0.25"/>
    <row r="2133" s="26" customFormat="1" x14ac:dyDescent="0.25"/>
    <row r="2134" s="26" customFormat="1" x14ac:dyDescent="0.25"/>
    <row r="2135" s="26" customFormat="1" x14ac:dyDescent="0.25"/>
    <row r="2136" s="26" customFormat="1" x14ac:dyDescent="0.25"/>
    <row r="2137" s="26" customFormat="1" x14ac:dyDescent="0.25"/>
    <row r="2138" s="26" customFormat="1" x14ac:dyDescent="0.25"/>
    <row r="2139" s="26" customFormat="1" x14ac:dyDescent="0.25"/>
    <row r="2140" s="26" customFormat="1" x14ac:dyDescent="0.25"/>
    <row r="2141" s="26" customFormat="1" x14ac:dyDescent="0.25"/>
    <row r="2142" s="26" customFormat="1" x14ac:dyDescent="0.25"/>
    <row r="2143" s="26" customFormat="1" x14ac:dyDescent="0.25"/>
    <row r="2144" s="26" customFormat="1" x14ac:dyDescent="0.25"/>
    <row r="2145" s="26" customFormat="1" x14ac:dyDescent="0.25"/>
    <row r="2146" s="26" customFormat="1" x14ac:dyDescent="0.25"/>
    <row r="2147" s="26" customFormat="1" x14ac:dyDescent="0.25"/>
    <row r="2148" s="26" customFormat="1" x14ac:dyDescent="0.25"/>
    <row r="2149" s="26" customFormat="1" x14ac:dyDescent="0.25"/>
    <row r="2150" s="26" customFormat="1" x14ac:dyDescent="0.25"/>
    <row r="2151" s="26" customFormat="1" x14ac:dyDescent="0.25"/>
    <row r="2152" s="26" customFormat="1" x14ac:dyDescent="0.25"/>
    <row r="2153" s="26" customFormat="1" x14ac:dyDescent="0.25"/>
    <row r="2154" s="26" customFormat="1" x14ac:dyDescent="0.25"/>
    <row r="2155" s="26" customFormat="1" x14ac:dyDescent="0.25"/>
    <row r="2156" s="26" customFormat="1" x14ac:dyDescent="0.25"/>
    <row r="2157" s="26" customFormat="1" x14ac:dyDescent="0.25"/>
    <row r="2158" s="26" customFormat="1" x14ac:dyDescent="0.25"/>
    <row r="2159" s="26" customFormat="1" x14ac:dyDescent="0.25"/>
    <row r="2160" s="26" customFormat="1" x14ac:dyDescent="0.25"/>
    <row r="2161" s="26" customFormat="1" x14ac:dyDescent="0.25"/>
    <row r="2162" s="26" customFormat="1" x14ac:dyDescent="0.25"/>
    <row r="2163" s="26" customFormat="1" x14ac:dyDescent="0.25"/>
    <row r="2164" s="26" customFormat="1" x14ac:dyDescent="0.25"/>
    <row r="2165" s="26" customFormat="1" x14ac:dyDescent="0.25"/>
    <row r="2166" s="26" customFormat="1" x14ac:dyDescent="0.25"/>
    <row r="2167" s="26" customFormat="1" x14ac:dyDescent="0.25"/>
    <row r="2168" s="26" customFormat="1" x14ac:dyDescent="0.25"/>
    <row r="2169" s="26" customFormat="1" x14ac:dyDescent="0.25"/>
    <row r="2170" s="26" customFormat="1" x14ac:dyDescent="0.25"/>
    <row r="2171" s="26" customFormat="1" x14ac:dyDescent="0.25"/>
    <row r="2172" s="26" customFormat="1" x14ac:dyDescent="0.25"/>
    <row r="2173" s="26" customFormat="1" x14ac:dyDescent="0.25"/>
    <row r="2174" s="26" customFormat="1" x14ac:dyDescent="0.25"/>
    <row r="2175" s="26" customFormat="1" x14ac:dyDescent="0.25"/>
    <row r="2176" s="26" customFormat="1" x14ac:dyDescent="0.25"/>
    <row r="2177" s="26" customFormat="1" x14ac:dyDescent="0.25"/>
    <row r="2178" s="26" customFormat="1" x14ac:dyDescent="0.25"/>
    <row r="2179" s="26" customFormat="1" x14ac:dyDescent="0.25"/>
    <row r="2180" s="26" customFormat="1" x14ac:dyDescent="0.25"/>
    <row r="2181" s="26" customFormat="1" x14ac:dyDescent="0.25"/>
    <row r="2182" s="26" customFormat="1" x14ac:dyDescent="0.25"/>
    <row r="2183" s="26" customFormat="1" x14ac:dyDescent="0.25"/>
    <row r="2184" s="26" customFormat="1" x14ac:dyDescent="0.25"/>
    <row r="2185" s="26" customFormat="1" x14ac:dyDescent="0.25"/>
    <row r="2186" s="26" customFormat="1" x14ac:dyDescent="0.25"/>
    <row r="2187" s="26" customFormat="1" x14ac:dyDescent="0.25"/>
    <row r="2188" s="26" customFormat="1" x14ac:dyDescent="0.25"/>
    <row r="2189" s="26" customFormat="1" x14ac:dyDescent="0.25"/>
    <row r="2190" s="26" customFormat="1" x14ac:dyDescent="0.25"/>
    <row r="2191" s="26" customFormat="1" x14ac:dyDescent="0.25"/>
    <row r="2192" s="26" customFormat="1" x14ac:dyDescent="0.25"/>
    <row r="2193" s="26" customFormat="1" x14ac:dyDescent="0.25"/>
    <row r="2194" s="26" customFormat="1" x14ac:dyDescent="0.25"/>
    <row r="2195" s="26" customFormat="1" x14ac:dyDescent="0.25"/>
    <row r="2196" s="26" customFormat="1" x14ac:dyDescent="0.25"/>
    <row r="2197" s="26" customFormat="1" x14ac:dyDescent="0.25"/>
    <row r="2198" s="26" customFormat="1" x14ac:dyDescent="0.25"/>
    <row r="2199" s="26" customFormat="1" x14ac:dyDescent="0.25"/>
    <row r="2200" s="26" customFormat="1" x14ac:dyDescent="0.25"/>
    <row r="2201" s="26" customFormat="1" x14ac:dyDescent="0.25"/>
    <row r="2202" s="26" customFormat="1" x14ac:dyDescent="0.25"/>
    <row r="2203" s="26" customFormat="1" x14ac:dyDescent="0.25"/>
    <row r="2204" s="26" customFormat="1" x14ac:dyDescent="0.25"/>
    <row r="2205" s="26" customFormat="1" x14ac:dyDescent="0.25"/>
    <row r="2206" s="26" customFormat="1" x14ac:dyDescent="0.25"/>
    <row r="2207" s="26" customFormat="1" x14ac:dyDescent="0.25"/>
    <row r="2208" s="26" customFormat="1" x14ac:dyDescent="0.25"/>
    <row r="2209" s="26" customFormat="1" x14ac:dyDescent="0.25"/>
    <row r="2210" s="26" customFormat="1" x14ac:dyDescent="0.25"/>
    <row r="2211" s="26" customFormat="1" x14ac:dyDescent="0.25"/>
    <row r="2212" s="26" customFormat="1" x14ac:dyDescent="0.25"/>
    <row r="2213" s="26" customFormat="1" x14ac:dyDescent="0.25"/>
    <row r="2214" s="26" customFormat="1" x14ac:dyDescent="0.25"/>
    <row r="2215" s="26" customFormat="1" x14ac:dyDescent="0.25"/>
    <row r="2216" s="26" customFormat="1" x14ac:dyDescent="0.25"/>
    <row r="2217" s="26" customFormat="1" x14ac:dyDescent="0.25"/>
    <row r="2218" s="26" customFormat="1" x14ac:dyDescent="0.25"/>
    <row r="2219" s="26" customFormat="1" x14ac:dyDescent="0.25"/>
    <row r="2220" s="26" customFormat="1" x14ac:dyDescent="0.25"/>
    <row r="2221" s="26" customFormat="1" x14ac:dyDescent="0.25"/>
  </sheetData>
  <autoFilter ref="A4:D33" xr:uid="{00000000-0009-0000-0000-000000000000}"/>
  <conditionalFormatting sqref="A27">
    <cfRule type="dataBar" priority="33">
      <dataBar>
        <cfvo type="min"/>
        <cfvo type="max"/>
        <color rgb="FF638EC6"/>
      </dataBar>
      <extLst>
        <ext xmlns:x14="http://schemas.microsoft.com/office/spreadsheetml/2009/9/main" uri="{B025F937-C7B1-47D3-B67F-A62EFF666E3E}">
          <x14:id>{9EF9C81A-E11A-47E2-9058-0A4DAE2352CC}</x14:id>
        </ext>
      </extLst>
    </cfRule>
  </conditionalFormatting>
  <conditionalFormatting sqref="A9">
    <cfRule type="dataBar" priority="202">
      <dataBar>
        <cfvo type="min"/>
        <cfvo type="max"/>
        <color rgb="FF638EC6"/>
      </dataBar>
      <extLst>
        <ext xmlns:x14="http://schemas.microsoft.com/office/spreadsheetml/2009/9/main" uri="{B025F937-C7B1-47D3-B67F-A62EFF666E3E}">
          <x14:id>{17B5DC15-9F0E-400C-B712-3BD7E8EE333E}</x14:id>
        </ext>
      </extLst>
    </cfRule>
  </conditionalFormatting>
  <conditionalFormatting sqref="A10">
    <cfRule type="dataBar" priority="203">
      <dataBar>
        <cfvo type="min"/>
        <cfvo type="max"/>
        <color rgb="FF638EC6"/>
      </dataBar>
      <extLst>
        <ext xmlns:x14="http://schemas.microsoft.com/office/spreadsheetml/2009/9/main" uri="{B025F937-C7B1-47D3-B67F-A62EFF666E3E}">
          <x14:id>{429E74BD-7B29-4454-A74F-430DC98CF0D0}</x14:id>
        </ext>
      </extLst>
    </cfRule>
  </conditionalFormatting>
  <conditionalFormatting sqref="A11">
    <cfRule type="dataBar" priority="204">
      <dataBar>
        <cfvo type="min"/>
        <cfvo type="max"/>
        <color rgb="FF638EC6"/>
      </dataBar>
      <extLst>
        <ext xmlns:x14="http://schemas.microsoft.com/office/spreadsheetml/2009/9/main" uri="{B025F937-C7B1-47D3-B67F-A62EFF666E3E}">
          <x14:id>{A21D1CC2-829D-4B61-85EF-ECB18EF2B7AE}</x14:id>
        </ext>
      </extLst>
    </cfRule>
  </conditionalFormatting>
  <conditionalFormatting sqref="A12">
    <cfRule type="dataBar" priority="205">
      <dataBar>
        <cfvo type="min"/>
        <cfvo type="max"/>
        <color rgb="FF638EC6"/>
      </dataBar>
      <extLst>
        <ext xmlns:x14="http://schemas.microsoft.com/office/spreadsheetml/2009/9/main" uri="{B025F937-C7B1-47D3-B67F-A62EFF666E3E}">
          <x14:id>{E9CC1ECC-11D4-4C86-9178-40C32242F66E}</x14:id>
        </ext>
      </extLst>
    </cfRule>
  </conditionalFormatting>
  <conditionalFormatting sqref="A14">
    <cfRule type="dataBar" priority="206">
      <dataBar>
        <cfvo type="min"/>
        <cfvo type="max"/>
        <color rgb="FF638EC6"/>
      </dataBar>
      <extLst>
        <ext xmlns:x14="http://schemas.microsoft.com/office/spreadsheetml/2009/9/main" uri="{B025F937-C7B1-47D3-B67F-A62EFF666E3E}">
          <x14:id>{0D73C9F5-4859-47EA-9B56-D50E34D8CC47}</x14:id>
        </ext>
      </extLst>
    </cfRule>
  </conditionalFormatting>
  <conditionalFormatting sqref="A15">
    <cfRule type="dataBar" priority="207">
      <dataBar>
        <cfvo type="min"/>
        <cfvo type="max"/>
        <color rgb="FF638EC6"/>
      </dataBar>
      <extLst>
        <ext xmlns:x14="http://schemas.microsoft.com/office/spreadsheetml/2009/9/main" uri="{B025F937-C7B1-47D3-B67F-A62EFF666E3E}">
          <x14:id>{645267FB-54E3-4BA6-8E75-1A0669EDBD57}</x14:id>
        </ext>
      </extLst>
    </cfRule>
  </conditionalFormatting>
  <conditionalFormatting sqref="A17">
    <cfRule type="dataBar" priority="208">
      <dataBar>
        <cfvo type="min"/>
        <cfvo type="max"/>
        <color rgb="FF638EC6"/>
      </dataBar>
      <extLst>
        <ext xmlns:x14="http://schemas.microsoft.com/office/spreadsheetml/2009/9/main" uri="{B025F937-C7B1-47D3-B67F-A62EFF666E3E}">
          <x14:id>{AA749AAA-938A-465D-8A2D-7CD6646C5870}</x14:id>
        </ext>
      </extLst>
    </cfRule>
  </conditionalFormatting>
  <conditionalFormatting sqref="A18">
    <cfRule type="dataBar" priority="209">
      <dataBar>
        <cfvo type="min"/>
        <cfvo type="max"/>
        <color rgb="FF638EC6"/>
      </dataBar>
      <extLst>
        <ext xmlns:x14="http://schemas.microsoft.com/office/spreadsheetml/2009/9/main" uri="{B025F937-C7B1-47D3-B67F-A62EFF666E3E}">
          <x14:id>{F672965E-F2CA-4EB9-9B0C-368563F04197}</x14:id>
        </ext>
      </extLst>
    </cfRule>
  </conditionalFormatting>
  <conditionalFormatting sqref="A19">
    <cfRule type="dataBar" priority="210">
      <dataBar>
        <cfvo type="min"/>
        <cfvo type="max"/>
        <color rgb="FF638EC6"/>
      </dataBar>
      <extLst>
        <ext xmlns:x14="http://schemas.microsoft.com/office/spreadsheetml/2009/9/main" uri="{B025F937-C7B1-47D3-B67F-A62EFF666E3E}">
          <x14:id>{270D9C77-4A9A-4A68-AFCD-6A2F61010B2F}</x14:id>
        </ext>
      </extLst>
    </cfRule>
  </conditionalFormatting>
  <conditionalFormatting sqref="A20">
    <cfRule type="dataBar" priority="211">
      <dataBar>
        <cfvo type="min"/>
        <cfvo type="max"/>
        <color rgb="FF638EC6"/>
      </dataBar>
      <extLst>
        <ext xmlns:x14="http://schemas.microsoft.com/office/spreadsheetml/2009/9/main" uri="{B025F937-C7B1-47D3-B67F-A62EFF666E3E}">
          <x14:id>{27C60ED5-E4D7-4C57-8A21-BBF434017959}</x14:id>
        </ext>
      </extLst>
    </cfRule>
  </conditionalFormatting>
  <conditionalFormatting sqref="A24">
    <cfRule type="dataBar" priority="212">
      <dataBar>
        <cfvo type="min"/>
        <cfvo type="max"/>
        <color rgb="FF638EC6"/>
      </dataBar>
      <extLst>
        <ext xmlns:x14="http://schemas.microsoft.com/office/spreadsheetml/2009/9/main" uri="{B025F937-C7B1-47D3-B67F-A62EFF666E3E}">
          <x14:id>{94F5FE8B-D141-401F-8E7C-82D8AC8B0C7B}</x14:id>
        </ext>
      </extLst>
    </cfRule>
  </conditionalFormatting>
  <conditionalFormatting sqref="A25">
    <cfRule type="dataBar" priority="213">
      <dataBar>
        <cfvo type="min"/>
        <cfvo type="max"/>
        <color rgb="FF638EC6"/>
      </dataBar>
      <extLst>
        <ext xmlns:x14="http://schemas.microsoft.com/office/spreadsheetml/2009/9/main" uri="{B025F937-C7B1-47D3-B67F-A62EFF666E3E}">
          <x14:id>{E2A91A87-7556-4188-A387-E29022759644}</x14:id>
        </ext>
      </extLst>
    </cfRule>
  </conditionalFormatting>
  <conditionalFormatting sqref="A26">
    <cfRule type="dataBar" priority="214">
      <dataBar>
        <cfvo type="min"/>
        <cfvo type="max"/>
        <color rgb="FF638EC6"/>
      </dataBar>
      <extLst>
        <ext xmlns:x14="http://schemas.microsoft.com/office/spreadsheetml/2009/9/main" uri="{B025F937-C7B1-47D3-B67F-A62EFF666E3E}">
          <x14:id>{E80CB1DB-D4EE-4476-AA25-FB373995B35F}</x14:id>
        </ext>
      </extLst>
    </cfRule>
  </conditionalFormatting>
  <conditionalFormatting sqref="A29">
    <cfRule type="dataBar" priority="215">
      <dataBar>
        <cfvo type="min"/>
        <cfvo type="max"/>
        <color rgb="FF638EC6"/>
      </dataBar>
      <extLst>
        <ext xmlns:x14="http://schemas.microsoft.com/office/spreadsheetml/2009/9/main" uri="{B025F937-C7B1-47D3-B67F-A62EFF666E3E}">
          <x14:id>{6ED97F5A-F71B-4DDE-A0BC-FB62757639E7}</x14:id>
        </ext>
      </extLst>
    </cfRule>
  </conditionalFormatting>
  <conditionalFormatting sqref="A30">
    <cfRule type="dataBar" priority="216">
      <dataBar>
        <cfvo type="min"/>
        <cfvo type="max"/>
        <color rgb="FF638EC6"/>
      </dataBar>
      <extLst>
        <ext xmlns:x14="http://schemas.microsoft.com/office/spreadsheetml/2009/9/main" uri="{B025F937-C7B1-47D3-B67F-A62EFF666E3E}">
          <x14:id>{DE0A8D86-EFC0-414B-8F12-BE672DFB2EEF}</x14:id>
        </ext>
      </extLst>
    </cfRule>
  </conditionalFormatting>
  <conditionalFormatting sqref="A31">
    <cfRule type="dataBar" priority="217">
      <dataBar>
        <cfvo type="min"/>
        <cfvo type="max"/>
        <color rgb="FF638EC6"/>
      </dataBar>
      <extLst>
        <ext xmlns:x14="http://schemas.microsoft.com/office/spreadsheetml/2009/9/main" uri="{B025F937-C7B1-47D3-B67F-A62EFF666E3E}">
          <x14:id>{5E09A975-B210-4CCF-B0DB-85574D3B7405}</x14:id>
        </ext>
      </extLst>
    </cfRule>
  </conditionalFormatting>
  <conditionalFormatting sqref="A32">
    <cfRule type="dataBar" priority="218">
      <dataBar>
        <cfvo type="min"/>
        <cfvo type="max"/>
        <color rgb="FF638EC6"/>
      </dataBar>
      <extLst>
        <ext xmlns:x14="http://schemas.microsoft.com/office/spreadsheetml/2009/9/main" uri="{B025F937-C7B1-47D3-B67F-A62EFF666E3E}">
          <x14:id>{E7082C93-CEDE-4F9A-9CAD-7DC528C0CF13}</x14:id>
        </ext>
      </extLst>
    </cfRule>
  </conditionalFormatting>
  <conditionalFormatting sqref="A33">
    <cfRule type="dataBar" priority="219">
      <dataBar>
        <cfvo type="min"/>
        <cfvo type="max"/>
        <color rgb="FF638EC6"/>
      </dataBar>
      <extLst>
        <ext xmlns:x14="http://schemas.microsoft.com/office/spreadsheetml/2009/9/main" uri="{B025F937-C7B1-47D3-B67F-A62EFF666E3E}">
          <x14:id>{19232148-81BE-47F9-A4A8-165231A5E59D}</x14:id>
        </ext>
      </extLst>
    </cfRule>
  </conditionalFormatting>
  <conditionalFormatting sqref="A5:A8">
    <cfRule type="dataBar" priority="220">
      <dataBar>
        <cfvo type="min"/>
        <cfvo type="max"/>
        <color rgb="FF638EC6"/>
      </dataBar>
      <extLst>
        <ext xmlns:x14="http://schemas.microsoft.com/office/spreadsheetml/2009/9/main" uri="{B025F937-C7B1-47D3-B67F-A62EFF666E3E}">
          <x14:id>{569348C1-9700-4D11-9F5B-1712B9FD4376}</x14:id>
        </ext>
      </extLst>
    </cfRule>
  </conditionalFormatting>
  <conditionalFormatting sqref="A13">
    <cfRule type="dataBar" priority="221">
      <dataBar>
        <cfvo type="min"/>
        <cfvo type="max"/>
        <color rgb="FF638EC6"/>
      </dataBar>
      <extLst>
        <ext xmlns:x14="http://schemas.microsoft.com/office/spreadsheetml/2009/9/main" uri="{B025F937-C7B1-47D3-B67F-A62EFF666E3E}">
          <x14:id>{E0BCC7D4-9988-4D5D-B16A-22D42B37BEFF}</x14:id>
        </ext>
      </extLst>
    </cfRule>
  </conditionalFormatting>
  <conditionalFormatting sqref="A16">
    <cfRule type="dataBar" priority="228">
      <dataBar>
        <cfvo type="min"/>
        <cfvo type="max"/>
        <color rgb="FF638EC6"/>
      </dataBar>
      <extLst>
        <ext xmlns:x14="http://schemas.microsoft.com/office/spreadsheetml/2009/9/main" uri="{B025F937-C7B1-47D3-B67F-A62EFF666E3E}">
          <x14:id>{8059A9F5-9913-4171-BD00-B044A1696655}</x14:id>
        </ext>
      </extLst>
    </cfRule>
  </conditionalFormatting>
  <conditionalFormatting sqref="A21:A22">
    <cfRule type="dataBar" priority="235">
      <dataBar>
        <cfvo type="min"/>
        <cfvo type="max"/>
        <color rgb="FF638EC6"/>
      </dataBar>
      <extLst>
        <ext xmlns:x14="http://schemas.microsoft.com/office/spreadsheetml/2009/9/main" uri="{B025F937-C7B1-47D3-B67F-A62EFF666E3E}">
          <x14:id>{BA4EE95C-8146-43A0-B70B-67F6E266152B}</x14:id>
        </ext>
      </extLst>
    </cfRule>
  </conditionalFormatting>
  <conditionalFormatting sqref="A23">
    <cfRule type="dataBar" priority="240">
      <dataBar>
        <cfvo type="min"/>
        <cfvo type="max"/>
        <color rgb="FF638EC6"/>
      </dataBar>
      <extLst>
        <ext xmlns:x14="http://schemas.microsoft.com/office/spreadsheetml/2009/9/main" uri="{B025F937-C7B1-47D3-B67F-A62EFF666E3E}">
          <x14:id>{C1713977-8118-4BEE-A719-2EDCA729F59B}</x14:id>
        </ext>
      </extLst>
    </cfRule>
  </conditionalFormatting>
  <conditionalFormatting sqref="A28">
    <cfRule type="dataBar" priority="251">
      <dataBar>
        <cfvo type="min"/>
        <cfvo type="max"/>
        <color rgb="FF638EC6"/>
      </dataBar>
      <extLst>
        <ext xmlns:x14="http://schemas.microsoft.com/office/spreadsheetml/2009/9/main" uri="{B025F937-C7B1-47D3-B67F-A62EFF666E3E}">
          <x14:id>{60F56989-B57D-4B9C-B83E-E7B3863BC47C}</x14:id>
        </ext>
      </extLst>
    </cfRule>
  </conditionalFormatting>
  <hyperlinks>
    <hyperlink ref="D5" location="'1.1.1'!A1" display="VER" xr:uid="{00000000-0004-0000-0000-000003000000}"/>
    <hyperlink ref="D6" location="'1.2.1'!A1" display="VER" xr:uid="{00000000-0004-0000-0000-000004000000}"/>
    <hyperlink ref="D7" location="'1.4.1'!A1" display="VER" xr:uid="{00000000-0004-0000-0000-000005000000}"/>
    <hyperlink ref="D8" location="'1.4.2'!A1" display="VER" xr:uid="{00000000-0004-0000-0000-000006000000}"/>
    <hyperlink ref="D9" location="'3.1.1'!A1" display="VER" xr:uid="{00000000-0004-0000-0000-000007000000}"/>
    <hyperlink ref="D10" location="'3.1.2'!A1" display="VER" xr:uid="{00000000-0004-0000-0000-000008000000}"/>
    <hyperlink ref="D11" location="'3.2.1'!A1" display="VER" xr:uid="{00000000-0004-0000-0000-000009000000}"/>
    <hyperlink ref="D12" location="'3.2.2'!A1" display="VER" xr:uid="{00000000-0004-0000-0000-00000A000000}"/>
    <hyperlink ref="D13" location="'3.6.1'!A1" display="VER" xr:uid="{00000000-0004-0000-0000-00000B000000}"/>
    <hyperlink ref="D14" location="'3.7.2'!A1" display="VER" xr:uid="{00000000-0004-0000-0000-00000C000000}"/>
    <hyperlink ref="D15" location="'5.4.1'!A1" display="VER" xr:uid="{00000000-0004-0000-0000-00000D000000}"/>
    <hyperlink ref="D16" location="'5.5.2'!A1" display="VER" xr:uid="{00000000-0004-0000-0000-00000E000000}"/>
    <hyperlink ref="D17" location="'8.1.1'!A1" display="VER" xr:uid="{00000000-0004-0000-0000-00000F000000}"/>
    <hyperlink ref="D18" location="'8.2.1'!A1" display="VER" xr:uid="{00000000-0004-0000-0000-000010000000}"/>
    <hyperlink ref="D19" location="'8.5.1'!A1" display="VER" xr:uid="{00000000-0004-0000-0000-000011000000}"/>
    <hyperlink ref="D20" location="'8.5.2'!A1" display="VER" xr:uid="{00000000-0004-0000-0000-000012000000}"/>
    <hyperlink ref="D21" location="'9.2.1'!A1" display="VER" xr:uid="{00000000-0004-0000-0000-000013000000}"/>
    <hyperlink ref="D22" location="'9.2.2'!A1" display="VER" xr:uid="{00000000-0004-0000-0000-000014000000}"/>
    <hyperlink ref="D23" location="'10.2.1'!A1" display="VER" xr:uid="{00000000-0004-0000-0000-000015000000}"/>
    <hyperlink ref="D24" location="'11.1.1'!A1" display="VER" xr:uid="{00000000-0004-0000-0000-000016000000}"/>
    <hyperlink ref="D25" location="'11.2.1'!A1" display="VER" xr:uid="{00000000-0004-0000-0000-000017000000}"/>
    <hyperlink ref="D26" location="'11.6.2'!A1" display="VER" xr:uid="{00000000-0004-0000-0000-000018000000}"/>
    <hyperlink ref="D27" location="'15.1.1'!A1" display="VER" xr:uid="{00000000-0004-0000-0000-000019000000}"/>
    <hyperlink ref="D28" location="'16.3.1'!A1" display="VER" xr:uid="{00000000-0004-0000-0000-00001A000000}"/>
    <hyperlink ref="D29" location="'3.8.2.c1'!A1" display="VER" xr:uid="{00000000-0004-0000-0000-00001B000000}"/>
    <hyperlink ref="D30" location="'5.6.2 c1'!A1" display="VER" xr:uid="{00000000-0004-0000-0000-00001C000000}"/>
    <hyperlink ref="D31" location="'5.6.2 c2'!A1" display="VER" xr:uid="{00000000-0004-0000-0000-00001D000000}"/>
    <hyperlink ref="D32" location="'5.6.2 c3'!A1" display="VER" xr:uid="{00000000-0004-0000-0000-00001E000000}"/>
    <hyperlink ref="D33" location="'5.6.2 c4'!A1" display="VER" xr:uid="{00000000-0004-0000-0000-00001F000000}"/>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9EF9C81A-E11A-47E2-9058-0A4DAE2352CC}">
            <x14:dataBar minLength="0" maxLength="100" border="1" negativeBarBorderColorSameAsPositive="0">
              <x14:cfvo type="autoMin"/>
              <x14:cfvo type="autoMax"/>
              <x14:borderColor rgb="FF638EC6"/>
              <x14:negativeFillColor rgb="FFFF0000"/>
              <x14:negativeBorderColor rgb="FFFF0000"/>
              <x14:axisColor rgb="FF000000"/>
            </x14:dataBar>
          </x14:cfRule>
          <xm:sqref>A27</xm:sqref>
        </x14:conditionalFormatting>
        <x14:conditionalFormatting xmlns:xm="http://schemas.microsoft.com/office/excel/2006/main">
          <x14:cfRule type="dataBar" id="{17B5DC15-9F0E-400C-B712-3BD7E8EE333E}">
            <x14:dataBar minLength="0" maxLength="100" border="1" negativeBarBorderColorSameAsPositive="0">
              <x14:cfvo type="autoMin"/>
              <x14:cfvo type="autoMax"/>
              <x14:borderColor rgb="FF638EC6"/>
              <x14:negativeFillColor rgb="FFFF0000"/>
              <x14:negativeBorderColor rgb="FFFF0000"/>
              <x14:axisColor rgb="FF000000"/>
            </x14:dataBar>
          </x14:cfRule>
          <xm:sqref>A9</xm:sqref>
        </x14:conditionalFormatting>
        <x14:conditionalFormatting xmlns:xm="http://schemas.microsoft.com/office/excel/2006/main">
          <x14:cfRule type="dataBar" id="{429E74BD-7B29-4454-A74F-430DC98CF0D0}">
            <x14:dataBar minLength="0" maxLength="100" border="1" negativeBarBorderColorSameAsPositive="0">
              <x14:cfvo type="autoMin"/>
              <x14:cfvo type="autoMax"/>
              <x14:borderColor rgb="FF638EC6"/>
              <x14:negativeFillColor rgb="FFFF0000"/>
              <x14:negativeBorderColor rgb="FFFF0000"/>
              <x14:axisColor rgb="FF000000"/>
            </x14:dataBar>
          </x14:cfRule>
          <xm:sqref>A10</xm:sqref>
        </x14:conditionalFormatting>
        <x14:conditionalFormatting xmlns:xm="http://schemas.microsoft.com/office/excel/2006/main">
          <x14:cfRule type="dataBar" id="{A21D1CC2-829D-4B61-85EF-ECB18EF2B7AE}">
            <x14:dataBar minLength="0" maxLength="100" border="1" negativeBarBorderColorSameAsPositive="0">
              <x14:cfvo type="autoMin"/>
              <x14:cfvo type="autoMax"/>
              <x14:borderColor rgb="FF638EC6"/>
              <x14:negativeFillColor rgb="FFFF0000"/>
              <x14:negativeBorderColor rgb="FFFF0000"/>
              <x14:axisColor rgb="FF000000"/>
            </x14:dataBar>
          </x14:cfRule>
          <xm:sqref>A11</xm:sqref>
        </x14:conditionalFormatting>
        <x14:conditionalFormatting xmlns:xm="http://schemas.microsoft.com/office/excel/2006/main">
          <x14:cfRule type="dataBar" id="{E9CC1ECC-11D4-4C86-9178-40C32242F66E}">
            <x14:dataBar minLength="0" maxLength="100" border="1" negativeBarBorderColorSameAsPositive="0">
              <x14:cfvo type="autoMin"/>
              <x14:cfvo type="autoMax"/>
              <x14:borderColor rgb="FF638EC6"/>
              <x14:negativeFillColor rgb="FFFF0000"/>
              <x14:negativeBorderColor rgb="FFFF0000"/>
              <x14:axisColor rgb="FF000000"/>
            </x14:dataBar>
          </x14:cfRule>
          <xm:sqref>A12</xm:sqref>
        </x14:conditionalFormatting>
        <x14:conditionalFormatting xmlns:xm="http://schemas.microsoft.com/office/excel/2006/main">
          <x14:cfRule type="dataBar" id="{0D73C9F5-4859-47EA-9B56-D50E34D8CC47}">
            <x14:dataBar minLength="0" maxLength="100" border="1" negativeBarBorderColorSameAsPositive="0">
              <x14:cfvo type="autoMin"/>
              <x14:cfvo type="autoMax"/>
              <x14:borderColor rgb="FF638EC6"/>
              <x14:negativeFillColor rgb="FFFF0000"/>
              <x14:negativeBorderColor rgb="FFFF0000"/>
              <x14:axisColor rgb="FF000000"/>
            </x14:dataBar>
          </x14:cfRule>
          <xm:sqref>A14</xm:sqref>
        </x14:conditionalFormatting>
        <x14:conditionalFormatting xmlns:xm="http://schemas.microsoft.com/office/excel/2006/main">
          <x14:cfRule type="dataBar" id="{645267FB-54E3-4BA6-8E75-1A0669EDBD57}">
            <x14:dataBar minLength="0" maxLength="100" border="1" negativeBarBorderColorSameAsPositive="0">
              <x14:cfvo type="autoMin"/>
              <x14:cfvo type="autoMax"/>
              <x14:borderColor rgb="FF638EC6"/>
              <x14:negativeFillColor rgb="FFFF0000"/>
              <x14:negativeBorderColor rgb="FFFF0000"/>
              <x14:axisColor rgb="FF000000"/>
            </x14:dataBar>
          </x14:cfRule>
          <xm:sqref>A15</xm:sqref>
        </x14:conditionalFormatting>
        <x14:conditionalFormatting xmlns:xm="http://schemas.microsoft.com/office/excel/2006/main">
          <x14:cfRule type="dataBar" id="{AA749AAA-938A-465D-8A2D-7CD6646C5870}">
            <x14:dataBar minLength="0" maxLength="100" border="1" negativeBarBorderColorSameAsPositive="0">
              <x14:cfvo type="autoMin"/>
              <x14:cfvo type="autoMax"/>
              <x14:borderColor rgb="FF638EC6"/>
              <x14:negativeFillColor rgb="FFFF0000"/>
              <x14:negativeBorderColor rgb="FFFF0000"/>
              <x14:axisColor rgb="FF000000"/>
            </x14:dataBar>
          </x14:cfRule>
          <xm:sqref>A17</xm:sqref>
        </x14:conditionalFormatting>
        <x14:conditionalFormatting xmlns:xm="http://schemas.microsoft.com/office/excel/2006/main">
          <x14:cfRule type="dataBar" id="{F672965E-F2CA-4EB9-9B0C-368563F04197}">
            <x14:dataBar minLength="0" maxLength="100" border="1" negativeBarBorderColorSameAsPositive="0">
              <x14:cfvo type="autoMin"/>
              <x14:cfvo type="autoMax"/>
              <x14:borderColor rgb="FF638EC6"/>
              <x14:negativeFillColor rgb="FFFF0000"/>
              <x14:negativeBorderColor rgb="FFFF0000"/>
              <x14:axisColor rgb="FF000000"/>
            </x14:dataBar>
          </x14:cfRule>
          <xm:sqref>A18</xm:sqref>
        </x14:conditionalFormatting>
        <x14:conditionalFormatting xmlns:xm="http://schemas.microsoft.com/office/excel/2006/main">
          <x14:cfRule type="dataBar" id="{270D9C77-4A9A-4A68-AFCD-6A2F61010B2F}">
            <x14:dataBar minLength="0" maxLength="100" border="1" negativeBarBorderColorSameAsPositive="0">
              <x14:cfvo type="autoMin"/>
              <x14:cfvo type="autoMax"/>
              <x14:borderColor rgb="FF638EC6"/>
              <x14:negativeFillColor rgb="FFFF0000"/>
              <x14:negativeBorderColor rgb="FFFF0000"/>
              <x14:axisColor rgb="FF000000"/>
            </x14:dataBar>
          </x14:cfRule>
          <xm:sqref>A19</xm:sqref>
        </x14:conditionalFormatting>
        <x14:conditionalFormatting xmlns:xm="http://schemas.microsoft.com/office/excel/2006/main">
          <x14:cfRule type="dataBar" id="{27C60ED5-E4D7-4C57-8A21-BBF434017959}">
            <x14:dataBar minLength="0" maxLength="100" border="1" negativeBarBorderColorSameAsPositive="0">
              <x14:cfvo type="autoMin"/>
              <x14:cfvo type="autoMax"/>
              <x14:borderColor rgb="FF638EC6"/>
              <x14:negativeFillColor rgb="FFFF0000"/>
              <x14:negativeBorderColor rgb="FFFF0000"/>
              <x14:axisColor rgb="FF000000"/>
            </x14:dataBar>
          </x14:cfRule>
          <xm:sqref>A20</xm:sqref>
        </x14:conditionalFormatting>
        <x14:conditionalFormatting xmlns:xm="http://schemas.microsoft.com/office/excel/2006/main">
          <x14:cfRule type="dataBar" id="{94F5FE8B-D141-401F-8E7C-82D8AC8B0C7B}">
            <x14:dataBar minLength="0" maxLength="100" border="1" negativeBarBorderColorSameAsPositive="0">
              <x14:cfvo type="autoMin"/>
              <x14:cfvo type="autoMax"/>
              <x14:borderColor rgb="FF638EC6"/>
              <x14:negativeFillColor rgb="FFFF0000"/>
              <x14:negativeBorderColor rgb="FFFF0000"/>
              <x14:axisColor rgb="FF000000"/>
            </x14:dataBar>
          </x14:cfRule>
          <xm:sqref>A24</xm:sqref>
        </x14:conditionalFormatting>
        <x14:conditionalFormatting xmlns:xm="http://schemas.microsoft.com/office/excel/2006/main">
          <x14:cfRule type="dataBar" id="{E2A91A87-7556-4188-A387-E29022759644}">
            <x14:dataBar minLength="0" maxLength="100" border="1" negativeBarBorderColorSameAsPositive="0">
              <x14:cfvo type="autoMin"/>
              <x14:cfvo type="autoMax"/>
              <x14:borderColor rgb="FF638EC6"/>
              <x14:negativeFillColor rgb="FFFF0000"/>
              <x14:negativeBorderColor rgb="FFFF0000"/>
              <x14:axisColor rgb="FF000000"/>
            </x14:dataBar>
          </x14:cfRule>
          <xm:sqref>A25</xm:sqref>
        </x14:conditionalFormatting>
        <x14:conditionalFormatting xmlns:xm="http://schemas.microsoft.com/office/excel/2006/main">
          <x14:cfRule type="dataBar" id="{E80CB1DB-D4EE-4476-AA25-FB373995B35F}">
            <x14:dataBar minLength="0" maxLength="100" border="1" negativeBarBorderColorSameAsPositive="0">
              <x14:cfvo type="autoMin"/>
              <x14:cfvo type="autoMax"/>
              <x14:borderColor rgb="FF638EC6"/>
              <x14:negativeFillColor rgb="FFFF0000"/>
              <x14:negativeBorderColor rgb="FFFF0000"/>
              <x14:axisColor rgb="FF000000"/>
            </x14:dataBar>
          </x14:cfRule>
          <xm:sqref>A26</xm:sqref>
        </x14:conditionalFormatting>
        <x14:conditionalFormatting xmlns:xm="http://schemas.microsoft.com/office/excel/2006/main">
          <x14:cfRule type="dataBar" id="{6ED97F5A-F71B-4DDE-A0BC-FB62757639E7}">
            <x14:dataBar minLength="0" maxLength="100" border="1" negativeBarBorderColorSameAsPositive="0">
              <x14:cfvo type="autoMin"/>
              <x14:cfvo type="autoMax"/>
              <x14:borderColor rgb="FF638EC6"/>
              <x14:negativeFillColor rgb="FFFF0000"/>
              <x14:negativeBorderColor rgb="FFFF0000"/>
              <x14:axisColor rgb="FF000000"/>
            </x14:dataBar>
          </x14:cfRule>
          <xm:sqref>A29</xm:sqref>
        </x14:conditionalFormatting>
        <x14:conditionalFormatting xmlns:xm="http://schemas.microsoft.com/office/excel/2006/main">
          <x14:cfRule type="dataBar" id="{DE0A8D86-EFC0-414B-8F12-BE672DFB2EEF}">
            <x14:dataBar minLength="0" maxLength="100" border="1" negativeBarBorderColorSameAsPositive="0">
              <x14:cfvo type="autoMin"/>
              <x14:cfvo type="autoMax"/>
              <x14:borderColor rgb="FF638EC6"/>
              <x14:negativeFillColor rgb="FFFF0000"/>
              <x14:negativeBorderColor rgb="FFFF0000"/>
              <x14:axisColor rgb="FF000000"/>
            </x14:dataBar>
          </x14:cfRule>
          <xm:sqref>A30</xm:sqref>
        </x14:conditionalFormatting>
        <x14:conditionalFormatting xmlns:xm="http://schemas.microsoft.com/office/excel/2006/main">
          <x14:cfRule type="dataBar" id="{5E09A975-B210-4CCF-B0DB-85574D3B7405}">
            <x14:dataBar minLength="0" maxLength="100" border="1" negativeBarBorderColorSameAsPositive="0">
              <x14:cfvo type="autoMin"/>
              <x14:cfvo type="autoMax"/>
              <x14:borderColor rgb="FF638EC6"/>
              <x14:negativeFillColor rgb="FFFF0000"/>
              <x14:negativeBorderColor rgb="FFFF0000"/>
              <x14:axisColor rgb="FF000000"/>
            </x14:dataBar>
          </x14:cfRule>
          <xm:sqref>A31</xm:sqref>
        </x14:conditionalFormatting>
        <x14:conditionalFormatting xmlns:xm="http://schemas.microsoft.com/office/excel/2006/main">
          <x14:cfRule type="dataBar" id="{E7082C93-CEDE-4F9A-9CAD-7DC528C0CF13}">
            <x14:dataBar minLength="0" maxLength="100" border="1" negativeBarBorderColorSameAsPositive="0">
              <x14:cfvo type="autoMin"/>
              <x14:cfvo type="autoMax"/>
              <x14:borderColor rgb="FF638EC6"/>
              <x14:negativeFillColor rgb="FFFF0000"/>
              <x14:negativeBorderColor rgb="FFFF0000"/>
              <x14:axisColor rgb="FF000000"/>
            </x14:dataBar>
          </x14:cfRule>
          <xm:sqref>A32</xm:sqref>
        </x14:conditionalFormatting>
        <x14:conditionalFormatting xmlns:xm="http://schemas.microsoft.com/office/excel/2006/main">
          <x14:cfRule type="dataBar" id="{19232148-81BE-47F9-A4A8-165231A5E59D}">
            <x14:dataBar minLength="0" maxLength="100" border="1" negativeBarBorderColorSameAsPositive="0">
              <x14:cfvo type="autoMin"/>
              <x14:cfvo type="autoMax"/>
              <x14:borderColor rgb="FF638EC6"/>
              <x14:negativeFillColor rgb="FFFF0000"/>
              <x14:negativeBorderColor rgb="FFFF0000"/>
              <x14:axisColor rgb="FF000000"/>
            </x14:dataBar>
          </x14:cfRule>
          <xm:sqref>A33</xm:sqref>
        </x14:conditionalFormatting>
        <x14:conditionalFormatting xmlns:xm="http://schemas.microsoft.com/office/excel/2006/main">
          <x14:cfRule type="dataBar" id="{569348C1-9700-4D11-9F5B-1712B9FD4376}">
            <x14:dataBar minLength="0" maxLength="100" border="1" negativeBarBorderColorSameAsPositive="0">
              <x14:cfvo type="autoMin"/>
              <x14:cfvo type="autoMax"/>
              <x14:borderColor rgb="FF638EC6"/>
              <x14:negativeFillColor rgb="FFFF0000"/>
              <x14:negativeBorderColor rgb="FFFF0000"/>
              <x14:axisColor rgb="FF000000"/>
            </x14:dataBar>
          </x14:cfRule>
          <xm:sqref>A5:A8</xm:sqref>
        </x14:conditionalFormatting>
        <x14:conditionalFormatting xmlns:xm="http://schemas.microsoft.com/office/excel/2006/main">
          <x14:cfRule type="dataBar" id="{E0BCC7D4-9988-4D5D-B16A-22D42B37BEFF}">
            <x14:dataBar minLength="0" maxLength="100" border="1" negativeBarBorderColorSameAsPositive="0">
              <x14:cfvo type="autoMin"/>
              <x14:cfvo type="autoMax"/>
              <x14:borderColor rgb="FF638EC6"/>
              <x14:negativeFillColor rgb="FFFF0000"/>
              <x14:negativeBorderColor rgb="FFFF0000"/>
              <x14:axisColor rgb="FF000000"/>
            </x14:dataBar>
          </x14:cfRule>
          <xm:sqref>A13</xm:sqref>
        </x14:conditionalFormatting>
        <x14:conditionalFormatting xmlns:xm="http://schemas.microsoft.com/office/excel/2006/main">
          <x14:cfRule type="dataBar" id="{8059A9F5-9913-4171-BD00-B044A1696655}">
            <x14:dataBar minLength="0" maxLength="100" border="1" negativeBarBorderColorSameAsPositive="0">
              <x14:cfvo type="autoMin"/>
              <x14:cfvo type="autoMax"/>
              <x14:borderColor rgb="FF638EC6"/>
              <x14:negativeFillColor rgb="FFFF0000"/>
              <x14:negativeBorderColor rgb="FFFF0000"/>
              <x14:axisColor rgb="FF000000"/>
            </x14:dataBar>
          </x14:cfRule>
          <xm:sqref>A16</xm:sqref>
        </x14:conditionalFormatting>
        <x14:conditionalFormatting xmlns:xm="http://schemas.microsoft.com/office/excel/2006/main">
          <x14:cfRule type="dataBar" id="{BA4EE95C-8146-43A0-B70B-67F6E266152B}">
            <x14:dataBar minLength="0" maxLength="100" border="1" negativeBarBorderColorSameAsPositive="0">
              <x14:cfvo type="autoMin"/>
              <x14:cfvo type="autoMax"/>
              <x14:borderColor rgb="FF638EC6"/>
              <x14:negativeFillColor rgb="FFFF0000"/>
              <x14:negativeBorderColor rgb="FFFF0000"/>
              <x14:axisColor rgb="FF000000"/>
            </x14:dataBar>
          </x14:cfRule>
          <xm:sqref>A21:A22</xm:sqref>
        </x14:conditionalFormatting>
        <x14:conditionalFormatting xmlns:xm="http://schemas.microsoft.com/office/excel/2006/main">
          <x14:cfRule type="dataBar" id="{C1713977-8118-4BEE-A719-2EDCA729F59B}">
            <x14:dataBar minLength="0" maxLength="100" border="1" negativeBarBorderColorSameAsPositive="0">
              <x14:cfvo type="autoMin"/>
              <x14:cfvo type="autoMax"/>
              <x14:borderColor rgb="FF638EC6"/>
              <x14:negativeFillColor rgb="FFFF0000"/>
              <x14:negativeBorderColor rgb="FFFF0000"/>
              <x14:axisColor rgb="FF000000"/>
            </x14:dataBar>
          </x14:cfRule>
          <xm:sqref>A23</xm:sqref>
        </x14:conditionalFormatting>
        <x14:conditionalFormatting xmlns:xm="http://schemas.microsoft.com/office/excel/2006/main">
          <x14:cfRule type="dataBar" id="{60F56989-B57D-4B9C-B83E-E7B3863BC47C}">
            <x14:dataBar minLength="0" maxLength="100" border="1" negativeBarBorderColorSameAsPositive="0">
              <x14:cfvo type="autoMin"/>
              <x14:cfvo type="autoMax"/>
              <x14:borderColor rgb="FF638EC6"/>
              <x14:negativeFillColor rgb="FFFF0000"/>
              <x14:negativeBorderColor rgb="FFFF0000"/>
              <x14:axisColor rgb="FF000000"/>
            </x14:dataBar>
          </x14:cfRule>
          <xm:sqref>A28</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F35"/>
  <sheetViews>
    <sheetView zoomScale="120" zoomScaleNormal="120" workbookViewId="0">
      <selection activeCell="A27" sqref="A27"/>
    </sheetView>
  </sheetViews>
  <sheetFormatPr baseColWidth="10" defaultRowHeight="15" x14ac:dyDescent="0.25"/>
  <cols>
    <col min="1" max="1" width="5.7109375" style="8" customWidth="1"/>
    <col min="2" max="2" width="12.85546875" style="8" customWidth="1"/>
    <col min="3" max="3" width="9" style="8" bestFit="1" customWidth="1"/>
    <col min="4" max="4" width="8.28515625" style="8" bestFit="1" customWidth="1"/>
    <col min="5" max="5" width="12.5703125" style="8" bestFit="1" customWidth="1"/>
    <col min="6" max="6" width="9.85546875" style="8" customWidth="1"/>
    <col min="7" max="7" width="8.28515625" style="8" bestFit="1" customWidth="1"/>
    <col min="8" max="8" width="12.5703125" style="8" bestFit="1" customWidth="1"/>
    <col min="9" max="10" width="9.5703125" style="8" bestFit="1" customWidth="1"/>
    <col min="11" max="110" width="11.42578125" style="8"/>
    <col min="111" max="16384" width="11.42578125" style="10"/>
  </cols>
  <sheetData>
    <row r="1" spans="1:10" x14ac:dyDescent="0.25">
      <c r="A1" s="7" t="s">
        <v>43</v>
      </c>
      <c r="F1" s="9"/>
    </row>
    <row r="2" spans="1:10" x14ac:dyDescent="0.25">
      <c r="A2" s="165" t="s">
        <v>183</v>
      </c>
      <c r="F2" s="9"/>
    </row>
    <row r="3" spans="1:10" ht="15.75" thickBot="1" x14ac:dyDescent="0.3">
      <c r="A3" s="7"/>
      <c r="F3" s="9"/>
    </row>
    <row r="4" spans="1:10" ht="31.5" customHeight="1" x14ac:dyDescent="0.25">
      <c r="A4" s="238" t="s">
        <v>50</v>
      </c>
      <c r="B4" s="239" t="s">
        <v>182</v>
      </c>
      <c r="C4" s="240"/>
      <c r="D4" s="241"/>
      <c r="E4" s="242" t="s">
        <v>44</v>
      </c>
      <c r="F4" s="243"/>
      <c r="G4" s="243"/>
      <c r="H4" s="243" t="s">
        <v>45</v>
      </c>
      <c r="I4" s="243"/>
      <c r="J4" s="243"/>
    </row>
    <row r="5" spans="1:10" x14ac:dyDescent="0.25">
      <c r="A5" s="238"/>
      <c r="B5" s="11" t="s">
        <v>46</v>
      </c>
      <c r="C5" s="12" t="s">
        <v>47</v>
      </c>
      <c r="D5" s="13" t="s">
        <v>48</v>
      </c>
      <c r="E5" s="14" t="s">
        <v>46</v>
      </c>
      <c r="F5" s="12" t="s">
        <v>47</v>
      </c>
      <c r="G5" s="12" t="s">
        <v>48</v>
      </c>
      <c r="H5" s="12" t="s">
        <v>46</v>
      </c>
      <c r="I5" s="12" t="s">
        <v>47</v>
      </c>
      <c r="J5" s="12" t="s">
        <v>48</v>
      </c>
    </row>
    <row r="6" spans="1:10" x14ac:dyDescent="0.25">
      <c r="A6" s="15">
        <v>2002</v>
      </c>
      <c r="B6" s="16">
        <f t="shared" ref="B6:B20" si="0">(E6/H6)*100000</f>
        <v>15.971543582011169</v>
      </c>
      <c r="C6" s="17">
        <f t="shared" ref="C6:C20" si="1">(F6/I6)*100000</f>
        <v>27.628649284092941</v>
      </c>
      <c r="D6" s="18">
        <f t="shared" ref="D6:D20" si="2">(G6/J6)*100000</f>
        <v>4.3286295558826078</v>
      </c>
      <c r="E6" s="14">
        <f t="shared" ref="E6:E20" si="3">F6+G6</f>
        <v>59</v>
      </c>
      <c r="F6" s="12">
        <v>51</v>
      </c>
      <c r="G6" s="12">
        <v>8</v>
      </c>
      <c r="H6" s="19">
        <v>369407</v>
      </c>
      <c r="I6" s="19">
        <v>184591</v>
      </c>
      <c r="J6" s="19">
        <v>184816</v>
      </c>
    </row>
    <row r="7" spans="1:10" x14ac:dyDescent="0.25">
      <c r="A7" s="15">
        <v>2003</v>
      </c>
      <c r="B7" s="16">
        <f t="shared" si="0"/>
        <v>14.571870353529764</v>
      </c>
      <c r="C7" s="17">
        <f t="shared" si="1"/>
        <v>24.323929882218128</v>
      </c>
      <c r="D7" s="18">
        <f t="shared" si="2"/>
        <v>4.8498173235474793</v>
      </c>
      <c r="E7" s="14">
        <f t="shared" si="3"/>
        <v>54</v>
      </c>
      <c r="F7" s="12">
        <v>45</v>
      </c>
      <c r="G7" s="12">
        <v>9</v>
      </c>
      <c r="H7" s="19">
        <v>370577</v>
      </c>
      <c r="I7" s="19">
        <v>185003</v>
      </c>
      <c r="J7" s="19">
        <v>185574</v>
      </c>
    </row>
    <row r="8" spans="1:10" x14ac:dyDescent="0.25">
      <c r="A8" s="15">
        <v>2004</v>
      </c>
      <c r="B8" s="16">
        <f t="shared" si="0"/>
        <v>17.758309408944267</v>
      </c>
      <c r="C8" s="17">
        <f t="shared" si="1"/>
        <v>30.213762368758971</v>
      </c>
      <c r="D8" s="18">
        <f t="shared" si="2"/>
        <v>5.3673696131736719</v>
      </c>
      <c r="E8" s="14">
        <f t="shared" si="3"/>
        <v>66</v>
      </c>
      <c r="F8" s="12">
        <v>56</v>
      </c>
      <c r="G8" s="12">
        <v>10</v>
      </c>
      <c r="H8" s="19">
        <v>371657</v>
      </c>
      <c r="I8" s="19">
        <v>185346</v>
      </c>
      <c r="J8" s="19">
        <v>186311</v>
      </c>
    </row>
    <row r="9" spans="1:10" x14ac:dyDescent="0.25">
      <c r="A9" s="15">
        <v>2005</v>
      </c>
      <c r="B9" s="16">
        <f t="shared" si="0"/>
        <v>16.356255329189747</v>
      </c>
      <c r="C9" s="17">
        <f t="shared" si="1"/>
        <v>24.759669727535982</v>
      </c>
      <c r="D9" s="18">
        <f t="shared" si="2"/>
        <v>8.0145330198760423</v>
      </c>
      <c r="E9" s="14">
        <f t="shared" si="3"/>
        <v>61</v>
      </c>
      <c r="F9" s="12">
        <v>46</v>
      </c>
      <c r="G9" s="12">
        <v>15</v>
      </c>
      <c r="H9" s="19">
        <v>372946</v>
      </c>
      <c r="I9" s="19">
        <v>185786</v>
      </c>
      <c r="J9" s="19">
        <v>187160</v>
      </c>
    </row>
    <row r="10" spans="1:10" x14ac:dyDescent="0.25">
      <c r="A10" s="15">
        <v>2006</v>
      </c>
      <c r="B10" s="16">
        <f t="shared" si="0"/>
        <v>16.293953607641598</v>
      </c>
      <c r="C10" s="17">
        <f t="shared" si="1"/>
        <v>24.694539285790977</v>
      </c>
      <c r="D10" s="18">
        <f t="shared" si="2"/>
        <v>7.9746512419190205</v>
      </c>
      <c r="E10" s="14">
        <f t="shared" si="3"/>
        <v>61</v>
      </c>
      <c r="F10" s="12">
        <v>46</v>
      </c>
      <c r="G10" s="12">
        <v>15</v>
      </c>
      <c r="H10" s="19">
        <v>374372</v>
      </c>
      <c r="I10" s="19">
        <v>186276</v>
      </c>
      <c r="J10" s="19">
        <v>188096</v>
      </c>
    </row>
    <row r="11" spans="1:10" x14ac:dyDescent="0.25">
      <c r="A11" s="15">
        <v>2007</v>
      </c>
      <c r="B11" s="16">
        <f t="shared" si="0"/>
        <v>15.691990169899039</v>
      </c>
      <c r="C11" s="17">
        <f t="shared" si="1"/>
        <v>27.826980398032848</v>
      </c>
      <c r="D11" s="18">
        <f t="shared" si="2"/>
        <v>3.7013732094607099</v>
      </c>
      <c r="E11" s="14">
        <f t="shared" si="3"/>
        <v>59</v>
      </c>
      <c r="F11" s="12">
        <v>52</v>
      </c>
      <c r="G11" s="12">
        <v>7</v>
      </c>
      <c r="H11" s="19">
        <v>375988</v>
      </c>
      <c r="I11" s="19">
        <v>186869</v>
      </c>
      <c r="J11" s="19">
        <v>189119</v>
      </c>
    </row>
    <row r="12" spans="1:10" x14ac:dyDescent="0.25">
      <c r="A12" s="15">
        <v>2008</v>
      </c>
      <c r="B12" s="16">
        <f t="shared" si="0"/>
        <v>21.171526414125644</v>
      </c>
      <c r="C12" s="17">
        <f t="shared" si="1"/>
        <v>37.850517112698583</v>
      </c>
      <c r="D12" s="18">
        <f t="shared" si="2"/>
        <v>4.7297226280441018</v>
      </c>
      <c r="E12" s="14">
        <f t="shared" si="3"/>
        <v>80</v>
      </c>
      <c r="F12" s="12">
        <v>71</v>
      </c>
      <c r="G12" s="12">
        <v>9</v>
      </c>
      <c r="H12" s="19">
        <v>377866</v>
      </c>
      <c r="I12" s="19">
        <v>187580</v>
      </c>
      <c r="J12" s="19">
        <v>190286</v>
      </c>
    </row>
    <row r="13" spans="1:10" x14ac:dyDescent="0.25">
      <c r="A13" s="15">
        <v>2009</v>
      </c>
      <c r="B13" s="16">
        <f t="shared" si="0"/>
        <v>16.581172736340932</v>
      </c>
      <c r="C13" s="17">
        <f t="shared" si="1"/>
        <v>29.72683165058233</v>
      </c>
      <c r="D13" s="18">
        <f t="shared" si="2"/>
        <v>3.6540740315398792</v>
      </c>
      <c r="E13" s="14">
        <f t="shared" si="3"/>
        <v>63</v>
      </c>
      <c r="F13" s="12">
        <v>56</v>
      </c>
      <c r="G13" s="12">
        <v>7</v>
      </c>
      <c r="H13" s="19">
        <v>379949</v>
      </c>
      <c r="I13" s="19">
        <v>188382</v>
      </c>
      <c r="J13" s="19">
        <v>191567</v>
      </c>
    </row>
    <row r="14" spans="1:10" x14ac:dyDescent="0.25">
      <c r="A14" s="15">
        <v>2010</v>
      </c>
      <c r="B14" s="16">
        <f t="shared" si="0"/>
        <v>14.909366744265125</v>
      </c>
      <c r="C14" s="17">
        <f t="shared" si="1"/>
        <v>25.354433856620677</v>
      </c>
      <c r="D14" s="18">
        <f t="shared" si="2"/>
        <v>4.6633574100749247</v>
      </c>
      <c r="E14" s="14">
        <f t="shared" si="3"/>
        <v>57</v>
      </c>
      <c r="F14" s="12">
        <v>48</v>
      </c>
      <c r="G14" s="12">
        <v>9</v>
      </c>
      <c r="H14" s="19">
        <v>382310</v>
      </c>
      <c r="I14" s="19">
        <v>189316</v>
      </c>
      <c r="J14" s="19">
        <v>192994</v>
      </c>
    </row>
    <row r="15" spans="1:10" x14ac:dyDescent="0.25">
      <c r="A15" s="15">
        <v>2011</v>
      </c>
      <c r="B15" s="16">
        <f t="shared" si="0"/>
        <v>13.25484386573623</v>
      </c>
      <c r="C15" s="17">
        <f t="shared" si="1"/>
        <v>20.494387690755453</v>
      </c>
      <c r="D15" s="18">
        <f t="shared" si="2"/>
        <v>6.1706493065732833</v>
      </c>
      <c r="E15" s="14">
        <f t="shared" si="3"/>
        <v>51</v>
      </c>
      <c r="F15" s="12">
        <v>39</v>
      </c>
      <c r="G15" s="12">
        <v>12</v>
      </c>
      <c r="H15" s="19">
        <v>384765</v>
      </c>
      <c r="I15" s="19">
        <v>190296</v>
      </c>
      <c r="J15" s="19">
        <v>194469</v>
      </c>
    </row>
    <row r="16" spans="1:10" x14ac:dyDescent="0.25">
      <c r="A16" s="15">
        <v>2012</v>
      </c>
      <c r="B16" s="16">
        <f t="shared" si="0"/>
        <v>14.978913305665385</v>
      </c>
      <c r="C16" s="17">
        <f t="shared" si="1"/>
        <v>24.050275532504468</v>
      </c>
      <c r="D16" s="18">
        <f t="shared" si="2"/>
        <v>6.1241674959810153</v>
      </c>
      <c r="E16" s="14">
        <f t="shared" si="3"/>
        <v>58</v>
      </c>
      <c r="F16" s="12">
        <v>46</v>
      </c>
      <c r="G16" s="12">
        <v>12</v>
      </c>
      <c r="H16" s="19">
        <v>387211</v>
      </c>
      <c r="I16" s="19">
        <v>191266</v>
      </c>
      <c r="J16" s="19">
        <v>195945</v>
      </c>
    </row>
    <row r="17" spans="1:10" x14ac:dyDescent="0.25">
      <c r="A17" s="15">
        <v>2013</v>
      </c>
      <c r="B17" s="16">
        <f t="shared" si="0"/>
        <v>17.206267190216568</v>
      </c>
      <c r="C17" s="17">
        <f t="shared" si="1"/>
        <v>26.02431712191872</v>
      </c>
      <c r="D17" s="18">
        <f t="shared" si="2"/>
        <v>8.6178490862545321</v>
      </c>
      <c r="E17" s="14">
        <f t="shared" si="3"/>
        <v>67</v>
      </c>
      <c r="F17" s="12">
        <v>50</v>
      </c>
      <c r="G17" s="12">
        <v>17</v>
      </c>
      <c r="H17" s="19">
        <v>389393</v>
      </c>
      <c r="I17" s="19">
        <v>192128</v>
      </c>
      <c r="J17" s="19">
        <v>197265</v>
      </c>
    </row>
    <row r="18" spans="1:10" x14ac:dyDescent="0.25">
      <c r="A18" s="15">
        <v>2014</v>
      </c>
      <c r="B18" s="16">
        <f t="shared" si="0"/>
        <v>13.788137605613302</v>
      </c>
      <c r="C18" s="17">
        <f t="shared" si="1"/>
        <v>21.757712331960526</v>
      </c>
      <c r="D18" s="18">
        <f t="shared" si="2"/>
        <v>6.0421135313132535</v>
      </c>
      <c r="E18" s="14">
        <f t="shared" si="3"/>
        <v>54</v>
      </c>
      <c r="F18" s="12">
        <v>42</v>
      </c>
      <c r="G18" s="12">
        <v>12</v>
      </c>
      <c r="H18" s="19">
        <v>391641</v>
      </c>
      <c r="I18" s="19">
        <v>193035</v>
      </c>
      <c r="J18" s="19">
        <v>198606</v>
      </c>
    </row>
    <row r="19" spans="1:10" x14ac:dyDescent="0.25">
      <c r="A19" s="15">
        <v>2015</v>
      </c>
      <c r="B19" s="16">
        <f t="shared" si="0"/>
        <v>13.966799647528765</v>
      </c>
      <c r="C19" s="17">
        <f t="shared" si="1"/>
        <v>23.208078474249348</v>
      </c>
      <c r="D19" s="18">
        <f>(G19/J19)*100000</f>
        <v>5.0026764318910617</v>
      </c>
      <c r="E19" s="14">
        <f t="shared" si="3"/>
        <v>55</v>
      </c>
      <c r="F19" s="12">
        <v>45</v>
      </c>
      <c r="G19" s="12">
        <v>10</v>
      </c>
      <c r="H19" s="19">
        <v>393791</v>
      </c>
      <c r="I19" s="19">
        <v>193898</v>
      </c>
      <c r="J19" s="19">
        <v>199893</v>
      </c>
    </row>
    <row r="20" spans="1:10" ht="15.75" thickBot="1" x14ac:dyDescent="0.3">
      <c r="A20" s="15">
        <v>2016</v>
      </c>
      <c r="B20" s="20">
        <f t="shared" si="0"/>
        <v>18.427130794764675</v>
      </c>
      <c r="C20" s="21">
        <f t="shared" si="1"/>
        <v>31.304365676046004</v>
      </c>
      <c r="D20" s="22">
        <f t="shared" si="2"/>
        <v>5.9614295508062831</v>
      </c>
      <c r="E20" s="14">
        <f t="shared" si="3"/>
        <v>73</v>
      </c>
      <c r="F20" s="12">
        <v>61</v>
      </c>
      <c r="G20" s="12">
        <v>12</v>
      </c>
      <c r="H20" s="19">
        <v>396155</v>
      </c>
      <c r="I20" s="19">
        <v>194861</v>
      </c>
      <c r="J20" s="19">
        <v>201294</v>
      </c>
    </row>
    <row r="22" spans="1:10" x14ac:dyDescent="0.25">
      <c r="A22" s="23" t="s">
        <v>49</v>
      </c>
    </row>
    <row r="23" spans="1:10" x14ac:dyDescent="0.25">
      <c r="A23" s="23" t="s">
        <v>153</v>
      </c>
      <c r="E23" s="24"/>
    </row>
    <row r="24" spans="1:10" x14ac:dyDescent="0.25">
      <c r="A24" s="23" t="s">
        <v>220</v>
      </c>
      <c r="E24" s="24"/>
    </row>
    <row r="26" spans="1:10" x14ac:dyDescent="0.25">
      <c r="A26" s="203" t="s">
        <v>180</v>
      </c>
    </row>
    <row r="35" spans="2:2" x14ac:dyDescent="0.25">
      <c r="B35" s="25"/>
    </row>
  </sheetData>
  <mergeCells count="4">
    <mergeCell ref="A4:A5"/>
    <mergeCell ref="B4:D4"/>
    <mergeCell ref="E4:G4"/>
    <mergeCell ref="H4:J4"/>
  </mergeCells>
  <hyperlinks>
    <hyperlink ref="A26" location="Consolidado!A1" display="Volver Consolidado"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Y17"/>
  <sheetViews>
    <sheetView zoomScale="120" zoomScaleNormal="120" workbookViewId="0">
      <selection activeCell="A18" sqref="A18"/>
    </sheetView>
  </sheetViews>
  <sheetFormatPr baseColWidth="10" defaultRowHeight="15" x14ac:dyDescent="0.25"/>
  <cols>
    <col min="1" max="1" width="9.85546875" style="131" customWidth="1"/>
    <col min="2" max="4" width="18.28515625" style="131" customWidth="1"/>
    <col min="5" max="103" width="11.42578125" style="131"/>
    <col min="104" max="16384" width="11.42578125" style="129"/>
  </cols>
  <sheetData>
    <row r="1" spans="1:6" x14ac:dyDescent="0.25">
      <c r="A1" s="130" t="s">
        <v>185</v>
      </c>
    </row>
    <row r="2" spans="1:6" x14ac:dyDescent="0.25">
      <c r="A2" s="165" t="s">
        <v>184</v>
      </c>
    </row>
    <row r="3" spans="1:6" ht="15.75" thickBot="1" x14ac:dyDescent="0.3">
      <c r="A3" s="132"/>
      <c r="B3" s="132"/>
      <c r="C3" s="132"/>
      <c r="D3" s="132"/>
      <c r="E3" s="132"/>
      <c r="F3" s="132"/>
    </row>
    <row r="4" spans="1:6" x14ac:dyDescent="0.25">
      <c r="A4" s="244" t="s">
        <v>71</v>
      </c>
      <c r="B4" s="245" t="s">
        <v>120</v>
      </c>
      <c r="C4" s="246" t="s">
        <v>121</v>
      </c>
      <c r="D4" s="247" t="s">
        <v>122</v>
      </c>
      <c r="E4" s="132"/>
      <c r="F4" s="132"/>
    </row>
    <row r="5" spans="1:6" x14ac:dyDescent="0.25">
      <c r="A5" s="244"/>
      <c r="B5" s="245"/>
      <c r="C5" s="246"/>
      <c r="D5" s="248"/>
      <c r="E5" s="132"/>
      <c r="F5" s="132"/>
    </row>
    <row r="6" spans="1:6" ht="32.25" customHeight="1" x14ac:dyDescent="0.25">
      <c r="A6" s="244"/>
      <c r="B6" s="245"/>
      <c r="C6" s="246"/>
      <c r="D6" s="248"/>
      <c r="E6" s="132"/>
      <c r="F6" s="132"/>
    </row>
    <row r="7" spans="1:6" x14ac:dyDescent="0.25">
      <c r="A7" s="133">
        <v>2013</v>
      </c>
      <c r="B7" s="133">
        <v>784</v>
      </c>
      <c r="C7" s="134">
        <v>30144</v>
      </c>
      <c r="D7" s="135">
        <f>(B7/C7)*1000</f>
        <v>26.008492569002126</v>
      </c>
      <c r="E7" s="132"/>
      <c r="F7" s="132"/>
    </row>
    <row r="8" spans="1:6" x14ac:dyDescent="0.25">
      <c r="A8" s="136">
        <v>2014</v>
      </c>
      <c r="B8" s="136">
        <v>751</v>
      </c>
      <c r="C8" s="137">
        <v>29352</v>
      </c>
      <c r="D8" s="135">
        <f t="shared" ref="D8:D10" si="0">(B8/C8)*1000</f>
        <v>25.585990733169801</v>
      </c>
    </row>
    <row r="9" spans="1:6" x14ac:dyDescent="0.25">
      <c r="A9" s="136">
        <v>2015</v>
      </c>
      <c r="B9" s="136">
        <v>609</v>
      </c>
      <c r="C9" s="137">
        <v>28696</v>
      </c>
      <c r="D9" s="135">
        <f t="shared" si="0"/>
        <v>21.222470030666297</v>
      </c>
    </row>
    <row r="10" spans="1:6" x14ac:dyDescent="0.25">
      <c r="A10" s="136">
        <v>2016</v>
      </c>
      <c r="B10" s="136">
        <v>509</v>
      </c>
      <c r="C10" s="137">
        <v>28126</v>
      </c>
      <c r="D10" s="135">
        <f t="shared" si="0"/>
        <v>18.097134324112922</v>
      </c>
    </row>
    <row r="11" spans="1:6" ht="15.75" thickBot="1" x14ac:dyDescent="0.3">
      <c r="A11" s="136">
        <v>2017</v>
      </c>
      <c r="B11" s="136">
        <v>391</v>
      </c>
      <c r="C11" s="137">
        <v>27696</v>
      </c>
      <c r="D11" s="138">
        <f>(B11/C11)*1000</f>
        <v>14.117562102830734</v>
      </c>
    </row>
    <row r="13" spans="1:6" x14ac:dyDescent="0.25">
      <c r="A13" s="23" t="s">
        <v>49</v>
      </c>
    </row>
    <row r="14" spans="1:6" x14ac:dyDescent="0.25">
      <c r="A14" s="23" t="s">
        <v>225</v>
      </c>
    </row>
    <row r="15" spans="1:6" x14ac:dyDescent="0.25">
      <c r="A15" s="23" t="s">
        <v>220</v>
      </c>
    </row>
    <row r="17" spans="1:1" x14ac:dyDescent="0.25">
      <c r="A17" s="203" t="s">
        <v>180</v>
      </c>
    </row>
  </sheetData>
  <mergeCells count="4">
    <mergeCell ref="A4:A6"/>
    <mergeCell ref="B4:B6"/>
    <mergeCell ref="C4:C6"/>
    <mergeCell ref="D4:D6"/>
  </mergeCells>
  <hyperlinks>
    <hyperlink ref="A17" location="Consolidado!A1" display="Volver Consolidado"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X19"/>
  <sheetViews>
    <sheetView zoomScale="120" zoomScaleNormal="120" workbookViewId="0">
      <selection activeCell="A17" sqref="A17"/>
    </sheetView>
  </sheetViews>
  <sheetFormatPr baseColWidth="10" defaultRowHeight="15" x14ac:dyDescent="0.25"/>
  <cols>
    <col min="1" max="1" width="11.42578125" style="131"/>
    <col min="2" max="2" width="18.140625" style="131" bestFit="1" customWidth="1"/>
    <col min="3" max="127" width="11.42578125" style="131"/>
    <col min="128" max="16384" width="11.42578125" style="129"/>
  </cols>
  <sheetData>
    <row r="1" spans="1:128" x14ac:dyDescent="0.25">
      <c r="A1" s="130" t="s">
        <v>186</v>
      </c>
    </row>
    <row r="2" spans="1:128" x14ac:dyDescent="0.25">
      <c r="A2" s="165" t="s">
        <v>178</v>
      </c>
    </row>
    <row r="3" spans="1:128" s="131" customFormat="1" x14ac:dyDescent="0.25">
      <c r="A3" s="165" t="s">
        <v>187</v>
      </c>
      <c r="DX3" s="129"/>
    </row>
    <row r="4" spans="1:128" s="131" customFormat="1" ht="15.75" thickBot="1" x14ac:dyDescent="0.3">
      <c r="A4" s="180"/>
      <c r="DX4" s="129"/>
    </row>
    <row r="5" spans="1:128" s="131" customFormat="1" ht="30" x14ac:dyDescent="0.25">
      <c r="A5" s="166" t="s">
        <v>71</v>
      </c>
      <c r="B5" s="183" t="s">
        <v>179</v>
      </c>
      <c r="DX5" s="129"/>
    </row>
    <row r="6" spans="1:128" s="131" customFormat="1" x14ac:dyDescent="0.25">
      <c r="A6" s="167">
        <v>2006</v>
      </c>
      <c r="B6" s="185">
        <v>943.84578275405568</v>
      </c>
      <c r="DX6" s="129"/>
    </row>
    <row r="7" spans="1:128" s="131" customFormat="1" x14ac:dyDescent="0.25">
      <c r="A7" s="167">
        <v>2009</v>
      </c>
      <c r="B7" s="185">
        <v>967.73988010150367</v>
      </c>
      <c r="DX7" s="129"/>
    </row>
    <row r="8" spans="1:128" s="131" customFormat="1" x14ac:dyDescent="0.25">
      <c r="A8" s="167">
        <v>2011</v>
      </c>
      <c r="B8" s="185">
        <v>975.01401479415335</v>
      </c>
      <c r="DX8" s="129"/>
    </row>
    <row r="9" spans="1:128" s="131" customFormat="1" x14ac:dyDescent="0.25">
      <c r="A9" s="167">
        <v>2013</v>
      </c>
      <c r="B9" s="185">
        <v>976.61827586868935</v>
      </c>
      <c r="DX9" s="129"/>
    </row>
    <row r="10" spans="1:128" s="131" customFormat="1" x14ac:dyDescent="0.25">
      <c r="A10" s="167">
        <v>2015</v>
      </c>
      <c r="B10" s="185">
        <v>970.66512403068737</v>
      </c>
      <c r="DX10" s="129"/>
    </row>
    <row r="11" spans="1:128" s="131" customFormat="1" ht="15.75" thickBot="1" x14ac:dyDescent="0.3">
      <c r="A11" s="167">
        <v>2017</v>
      </c>
      <c r="B11" s="189">
        <v>971.93229317551629</v>
      </c>
      <c r="DX11" s="129"/>
    </row>
    <row r="13" spans="1:128" x14ac:dyDescent="0.25">
      <c r="A13" s="23" t="s">
        <v>49</v>
      </c>
    </row>
    <row r="14" spans="1:128" x14ac:dyDescent="0.25">
      <c r="A14" s="23" t="s">
        <v>166</v>
      </c>
    </row>
    <row r="15" spans="1:128" x14ac:dyDescent="0.25">
      <c r="A15" s="23"/>
    </row>
    <row r="16" spans="1:128" x14ac:dyDescent="0.25">
      <c r="A16" s="203" t="s">
        <v>180</v>
      </c>
    </row>
    <row r="18" spans="4:128" s="131" customFormat="1" x14ac:dyDescent="0.25">
      <c r="D18" s="201"/>
      <c r="E18" s="201"/>
      <c r="F18" s="201"/>
      <c r="G18" s="201"/>
      <c r="H18" s="201"/>
      <c r="I18" s="202"/>
      <c r="J18" s="151"/>
      <c r="DX18" s="129"/>
    </row>
    <row r="19" spans="4:128" s="131" customFormat="1" x14ac:dyDescent="0.25">
      <c r="D19" s="151"/>
      <c r="E19" s="151"/>
      <c r="F19" s="151"/>
      <c r="G19" s="151"/>
      <c r="H19" s="151"/>
      <c r="I19" s="151"/>
      <c r="J19" s="151"/>
      <c r="DX19" s="129"/>
    </row>
  </sheetData>
  <hyperlinks>
    <hyperlink ref="A16" location="Consolidado!A1" display="Volver Consolidado"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27"/>
  <sheetViews>
    <sheetView showGridLines="0" zoomScale="120" zoomScaleNormal="120" workbookViewId="0">
      <selection activeCell="A28" sqref="A28"/>
    </sheetView>
  </sheetViews>
  <sheetFormatPr baseColWidth="10" defaultRowHeight="12.75" x14ac:dyDescent="0.25"/>
  <cols>
    <col min="1" max="1" width="36" style="116" customWidth="1"/>
    <col min="2" max="2" width="12.28515625" style="80" customWidth="1"/>
    <col min="3" max="11" width="11.140625" style="81" customWidth="1"/>
    <col min="12" max="13" width="11.140625" style="82" customWidth="1"/>
    <col min="14" max="20" width="11.140625" style="81" customWidth="1"/>
    <col min="21" max="21" width="11.42578125" style="81"/>
    <col min="22" max="256" width="11.42578125" style="83"/>
    <col min="257" max="257" width="56" style="83" customWidth="1"/>
    <col min="258" max="258" width="17" style="83" customWidth="1"/>
    <col min="259" max="276" width="11.140625" style="83" customWidth="1"/>
    <col min="277" max="512" width="11.42578125" style="83"/>
    <col min="513" max="513" width="56" style="83" customWidth="1"/>
    <col min="514" max="514" width="17" style="83" customWidth="1"/>
    <col min="515" max="532" width="11.140625" style="83" customWidth="1"/>
    <col min="533" max="768" width="11.42578125" style="83"/>
    <col min="769" max="769" width="56" style="83" customWidth="1"/>
    <col min="770" max="770" width="17" style="83" customWidth="1"/>
    <col min="771" max="788" width="11.140625" style="83" customWidth="1"/>
    <col min="789" max="1024" width="11.42578125" style="83"/>
    <col min="1025" max="1025" width="56" style="83" customWidth="1"/>
    <col min="1026" max="1026" width="17" style="83" customWidth="1"/>
    <col min="1027" max="1044" width="11.140625" style="83" customWidth="1"/>
    <col min="1045" max="1280" width="11.42578125" style="83"/>
    <col min="1281" max="1281" width="56" style="83" customWidth="1"/>
    <col min="1282" max="1282" width="17" style="83" customWidth="1"/>
    <col min="1283" max="1300" width="11.140625" style="83" customWidth="1"/>
    <col min="1301" max="1536" width="11.42578125" style="83"/>
    <col min="1537" max="1537" width="56" style="83" customWidth="1"/>
    <col min="1538" max="1538" width="17" style="83" customWidth="1"/>
    <col min="1539" max="1556" width="11.140625" style="83" customWidth="1"/>
    <col min="1557" max="1792" width="11.42578125" style="83"/>
    <col min="1793" max="1793" width="56" style="83" customWidth="1"/>
    <col min="1794" max="1794" width="17" style="83" customWidth="1"/>
    <col min="1795" max="1812" width="11.140625" style="83" customWidth="1"/>
    <col min="1813" max="2048" width="11.42578125" style="83"/>
    <col min="2049" max="2049" width="56" style="83" customWidth="1"/>
    <col min="2050" max="2050" width="17" style="83" customWidth="1"/>
    <col min="2051" max="2068" width="11.140625" style="83" customWidth="1"/>
    <col min="2069" max="2304" width="11.42578125" style="83"/>
    <col min="2305" max="2305" width="56" style="83" customWidth="1"/>
    <col min="2306" max="2306" width="17" style="83" customWidth="1"/>
    <col min="2307" max="2324" width="11.140625" style="83" customWidth="1"/>
    <col min="2325" max="2560" width="11.42578125" style="83"/>
    <col min="2561" max="2561" width="56" style="83" customWidth="1"/>
    <col min="2562" max="2562" width="17" style="83" customWidth="1"/>
    <col min="2563" max="2580" width="11.140625" style="83" customWidth="1"/>
    <col min="2581" max="2816" width="11.42578125" style="83"/>
    <col min="2817" max="2817" width="56" style="83" customWidth="1"/>
    <col min="2818" max="2818" width="17" style="83" customWidth="1"/>
    <col min="2819" max="2836" width="11.140625" style="83" customWidth="1"/>
    <col min="2837" max="3072" width="11.42578125" style="83"/>
    <col min="3073" max="3073" width="56" style="83" customWidth="1"/>
    <col min="3074" max="3074" width="17" style="83" customWidth="1"/>
    <col min="3075" max="3092" width="11.140625" style="83" customWidth="1"/>
    <col min="3093" max="3328" width="11.42578125" style="83"/>
    <col min="3329" max="3329" width="56" style="83" customWidth="1"/>
    <col min="3330" max="3330" width="17" style="83" customWidth="1"/>
    <col min="3331" max="3348" width="11.140625" style="83" customWidth="1"/>
    <col min="3349" max="3584" width="11.42578125" style="83"/>
    <col min="3585" max="3585" width="56" style="83" customWidth="1"/>
    <col min="3586" max="3586" width="17" style="83" customWidth="1"/>
    <col min="3587" max="3604" width="11.140625" style="83" customWidth="1"/>
    <col min="3605" max="3840" width="11.42578125" style="83"/>
    <col min="3841" max="3841" width="56" style="83" customWidth="1"/>
    <col min="3842" max="3842" width="17" style="83" customWidth="1"/>
    <col min="3843" max="3860" width="11.140625" style="83" customWidth="1"/>
    <col min="3861" max="4096" width="11.42578125" style="83"/>
    <col min="4097" max="4097" width="56" style="83" customWidth="1"/>
    <col min="4098" max="4098" width="17" style="83" customWidth="1"/>
    <col min="4099" max="4116" width="11.140625" style="83" customWidth="1"/>
    <col min="4117" max="4352" width="11.42578125" style="83"/>
    <col min="4353" max="4353" width="56" style="83" customWidth="1"/>
    <col min="4354" max="4354" width="17" style="83" customWidth="1"/>
    <col min="4355" max="4372" width="11.140625" style="83" customWidth="1"/>
    <col min="4373" max="4608" width="11.42578125" style="83"/>
    <col min="4609" max="4609" width="56" style="83" customWidth="1"/>
    <col min="4610" max="4610" width="17" style="83" customWidth="1"/>
    <col min="4611" max="4628" width="11.140625" style="83" customWidth="1"/>
    <col min="4629" max="4864" width="11.42578125" style="83"/>
    <col min="4865" max="4865" width="56" style="83" customWidth="1"/>
    <col min="4866" max="4866" width="17" style="83" customWidth="1"/>
    <col min="4867" max="4884" width="11.140625" style="83" customWidth="1"/>
    <col min="4885" max="5120" width="11.42578125" style="83"/>
    <col min="5121" max="5121" width="56" style="83" customWidth="1"/>
    <col min="5122" max="5122" width="17" style="83" customWidth="1"/>
    <col min="5123" max="5140" width="11.140625" style="83" customWidth="1"/>
    <col min="5141" max="5376" width="11.42578125" style="83"/>
    <col min="5377" max="5377" width="56" style="83" customWidth="1"/>
    <col min="5378" max="5378" width="17" style="83" customWidth="1"/>
    <col min="5379" max="5396" width="11.140625" style="83" customWidth="1"/>
    <col min="5397" max="5632" width="11.42578125" style="83"/>
    <col min="5633" max="5633" width="56" style="83" customWidth="1"/>
    <col min="5634" max="5634" width="17" style="83" customWidth="1"/>
    <col min="5635" max="5652" width="11.140625" style="83" customWidth="1"/>
    <col min="5653" max="5888" width="11.42578125" style="83"/>
    <col min="5889" max="5889" width="56" style="83" customWidth="1"/>
    <col min="5890" max="5890" width="17" style="83" customWidth="1"/>
    <col min="5891" max="5908" width="11.140625" style="83" customWidth="1"/>
    <col min="5909" max="6144" width="11.42578125" style="83"/>
    <col min="6145" max="6145" width="56" style="83" customWidth="1"/>
    <col min="6146" max="6146" width="17" style="83" customWidth="1"/>
    <col min="6147" max="6164" width="11.140625" style="83" customWidth="1"/>
    <col min="6165" max="6400" width="11.42578125" style="83"/>
    <col min="6401" max="6401" width="56" style="83" customWidth="1"/>
    <col min="6402" max="6402" width="17" style="83" customWidth="1"/>
    <col min="6403" max="6420" width="11.140625" style="83" customWidth="1"/>
    <col min="6421" max="6656" width="11.42578125" style="83"/>
    <col min="6657" max="6657" width="56" style="83" customWidth="1"/>
    <col min="6658" max="6658" width="17" style="83" customWidth="1"/>
    <col min="6659" max="6676" width="11.140625" style="83" customWidth="1"/>
    <col min="6677" max="6912" width="11.42578125" style="83"/>
    <col min="6913" max="6913" width="56" style="83" customWidth="1"/>
    <col min="6914" max="6914" width="17" style="83" customWidth="1"/>
    <col min="6915" max="6932" width="11.140625" style="83" customWidth="1"/>
    <col min="6933" max="7168" width="11.42578125" style="83"/>
    <col min="7169" max="7169" width="56" style="83" customWidth="1"/>
    <col min="7170" max="7170" width="17" style="83" customWidth="1"/>
    <col min="7171" max="7188" width="11.140625" style="83" customWidth="1"/>
    <col min="7189" max="7424" width="11.42578125" style="83"/>
    <col min="7425" max="7425" width="56" style="83" customWidth="1"/>
    <col min="7426" max="7426" width="17" style="83" customWidth="1"/>
    <col min="7427" max="7444" width="11.140625" style="83" customWidth="1"/>
    <col min="7445" max="7680" width="11.42578125" style="83"/>
    <col min="7681" max="7681" width="56" style="83" customWidth="1"/>
    <col min="7682" max="7682" width="17" style="83" customWidth="1"/>
    <col min="7683" max="7700" width="11.140625" style="83" customWidth="1"/>
    <col min="7701" max="7936" width="11.42578125" style="83"/>
    <col min="7937" max="7937" width="56" style="83" customWidth="1"/>
    <col min="7938" max="7938" width="17" style="83" customWidth="1"/>
    <col min="7939" max="7956" width="11.140625" style="83" customWidth="1"/>
    <col min="7957" max="8192" width="11.42578125" style="83"/>
    <col min="8193" max="8193" width="56" style="83" customWidth="1"/>
    <col min="8194" max="8194" width="17" style="83" customWidth="1"/>
    <col min="8195" max="8212" width="11.140625" style="83" customWidth="1"/>
    <col min="8213" max="8448" width="11.42578125" style="83"/>
    <col min="8449" max="8449" width="56" style="83" customWidth="1"/>
    <col min="8450" max="8450" width="17" style="83" customWidth="1"/>
    <col min="8451" max="8468" width="11.140625" style="83" customWidth="1"/>
    <col min="8469" max="8704" width="11.42578125" style="83"/>
    <col min="8705" max="8705" width="56" style="83" customWidth="1"/>
    <col min="8706" max="8706" width="17" style="83" customWidth="1"/>
    <col min="8707" max="8724" width="11.140625" style="83" customWidth="1"/>
    <col min="8725" max="8960" width="11.42578125" style="83"/>
    <col min="8961" max="8961" width="56" style="83" customWidth="1"/>
    <col min="8962" max="8962" width="17" style="83" customWidth="1"/>
    <col min="8963" max="8980" width="11.140625" style="83" customWidth="1"/>
    <col min="8981" max="9216" width="11.42578125" style="83"/>
    <col min="9217" max="9217" width="56" style="83" customWidth="1"/>
    <col min="9218" max="9218" width="17" style="83" customWidth="1"/>
    <col min="9219" max="9236" width="11.140625" style="83" customWidth="1"/>
    <col min="9237" max="9472" width="11.42578125" style="83"/>
    <col min="9473" max="9473" width="56" style="83" customWidth="1"/>
    <col min="9474" max="9474" width="17" style="83" customWidth="1"/>
    <col min="9475" max="9492" width="11.140625" style="83" customWidth="1"/>
    <col min="9493" max="9728" width="11.42578125" style="83"/>
    <col min="9729" max="9729" width="56" style="83" customWidth="1"/>
    <col min="9730" max="9730" width="17" style="83" customWidth="1"/>
    <col min="9731" max="9748" width="11.140625" style="83" customWidth="1"/>
    <col min="9749" max="9984" width="11.42578125" style="83"/>
    <col min="9985" max="9985" width="56" style="83" customWidth="1"/>
    <col min="9986" max="9986" width="17" style="83" customWidth="1"/>
    <col min="9987" max="10004" width="11.140625" style="83" customWidth="1"/>
    <col min="10005" max="10240" width="11.42578125" style="83"/>
    <col min="10241" max="10241" width="56" style="83" customWidth="1"/>
    <col min="10242" max="10242" width="17" style="83" customWidth="1"/>
    <col min="10243" max="10260" width="11.140625" style="83" customWidth="1"/>
    <col min="10261" max="10496" width="11.42578125" style="83"/>
    <col min="10497" max="10497" width="56" style="83" customWidth="1"/>
    <col min="10498" max="10498" width="17" style="83" customWidth="1"/>
    <col min="10499" max="10516" width="11.140625" style="83" customWidth="1"/>
    <col min="10517" max="10752" width="11.42578125" style="83"/>
    <col min="10753" max="10753" width="56" style="83" customWidth="1"/>
    <col min="10754" max="10754" width="17" style="83" customWidth="1"/>
    <col min="10755" max="10772" width="11.140625" style="83" customWidth="1"/>
    <col min="10773" max="11008" width="11.42578125" style="83"/>
    <col min="11009" max="11009" width="56" style="83" customWidth="1"/>
    <col min="11010" max="11010" width="17" style="83" customWidth="1"/>
    <col min="11011" max="11028" width="11.140625" style="83" customWidth="1"/>
    <col min="11029" max="11264" width="11.42578125" style="83"/>
    <col min="11265" max="11265" width="56" style="83" customWidth="1"/>
    <col min="11266" max="11266" width="17" style="83" customWidth="1"/>
    <col min="11267" max="11284" width="11.140625" style="83" customWidth="1"/>
    <col min="11285" max="11520" width="11.42578125" style="83"/>
    <col min="11521" max="11521" width="56" style="83" customWidth="1"/>
    <col min="11522" max="11522" width="17" style="83" customWidth="1"/>
    <col min="11523" max="11540" width="11.140625" style="83" customWidth="1"/>
    <col min="11541" max="11776" width="11.42578125" style="83"/>
    <col min="11777" max="11777" width="56" style="83" customWidth="1"/>
    <col min="11778" max="11778" width="17" style="83" customWidth="1"/>
    <col min="11779" max="11796" width="11.140625" style="83" customWidth="1"/>
    <col min="11797" max="12032" width="11.42578125" style="83"/>
    <col min="12033" max="12033" width="56" style="83" customWidth="1"/>
    <col min="12034" max="12034" width="17" style="83" customWidth="1"/>
    <col min="12035" max="12052" width="11.140625" style="83" customWidth="1"/>
    <col min="12053" max="12288" width="11.42578125" style="83"/>
    <col min="12289" max="12289" width="56" style="83" customWidth="1"/>
    <col min="12290" max="12290" width="17" style="83" customWidth="1"/>
    <col min="12291" max="12308" width="11.140625" style="83" customWidth="1"/>
    <col min="12309" max="12544" width="11.42578125" style="83"/>
    <col min="12545" max="12545" width="56" style="83" customWidth="1"/>
    <col min="12546" max="12546" width="17" style="83" customWidth="1"/>
    <col min="12547" max="12564" width="11.140625" style="83" customWidth="1"/>
    <col min="12565" max="12800" width="11.42578125" style="83"/>
    <col min="12801" max="12801" width="56" style="83" customWidth="1"/>
    <col min="12802" max="12802" width="17" style="83" customWidth="1"/>
    <col min="12803" max="12820" width="11.140625" style="83" customWidth="1"/>
    <col min="12821" max="13056" width="11.42578125" style="83"/>
    <col min="13057" max="13057" width="56" style="83" customWidth="1"/>
    <col min="13058" max="13058" width="17" style="83" customWidth="1"/>
    <col min="13059" max="13076" width="11.140625" style="83" customWidth="1"/>
    <col min="13077" max="13312" width="11.42578125" style="83"/>
    <col min="13313" max="13313" width="56" style="83" customWidth="1"/>
    <col min="13314" max="13314" width="17" style="83" customWidth="1"/>
    <col min="13315" max="13332" width="11.140625" style="83" customWidth="1"/>
    <col min="13333" max="13568" width="11.42578125" style="83"/>
    <col min="13569" max="13569" width="56" style="83" customWidth="1"/>
    <col min="13570" max="13570" width="17" style="83" customWidth="1"/>
    <col min="13571" max="13588" width="11.140625" style="83" customWidth="1"/>
    <col min="13589" max="13824" width="11.42578125" style="83"/>
    <col min="13825" max="13825" width="56" style="83" customWidth="1"/>
    <col min="13826" max="13826" width="17" style="83" customWidth="1"/>
    <col min="13827" max="13844" width="11.140625" style="83" customWidth="1"/>
    <col min="13845" max="14080" width="11.42578125" style="83"/>
    <col min="14081" max="14081" width="56" style="83" customWidth="1"/>
    <col min="14082" max="14082" width="17" style="83" customWidth="1"/>
    <col min="14083" max="14100" width="11.140625" style="83" customWidth="1"/>
    <col min="14101" max="14336" width="11.42578125" style="83"/>
    <col min="14337" max="14337" width="56" style="83" customWidth="1"/>
    <col min="14338" max="14338" width="17" style="83" customWidth="1"/>
    <col min="14339" max="14356" width="11.140625" style="83" customWidth="1"/>
    <col min="14357" max="14592" width="11.42578125" style="83"/>
    <col min="14593" max="14593" width="56" style="83" customWidth="1"/>
    <col min="14594" max="14594" width="17" style="83" customWidth="1"/>
    <col min="14595" max="14612" width="11.140625" style="83" customWidth="1"/>
    <col min="14613" max="14848" width="11.42578125" style="83"/>
    <col min="14849" max="14849" width="56" style="83" customWidth="1"/>
    <col min="14850" max="14850" width="17" style="83" customWidth="1"/>
    <col min="14851" max="14868" width="11.140625" style="83" customWidth="1"/>
    <col min="14869" max="15104" width="11.42578125" style="83"/>
    <col min="15105" max="15105" width="56" style="83" customWidth="1"/>
    <col min="15106" max="15106" width="17" style="83" customWidth="1"/>
    <col min="15107" max="15124" width="11.140625" style="83" customWidth="1"/>
    <col min="15125" max="15360" width="11.42578125" style="83"/>
    <col min="15361" max="15361" width="56" style="83" customWidth="1"/>
    <col min="15362" max="15362" width="17" style="83" customWidth="1"/>
    <col min="15363" max="15380" width="11.140625" style="83" customWidth="1"/>
    <col min="15381" max="15616" width="11.42578125" style="83"/>
    <col min="15617" max="15617" width="56" style="83" customWidth="1"/>
    <col min="15618" max="15618" width="17" style="83" customWidth="1"/>
    <col min="15619" max="15636" width="11.140625" style="83" customWidth="1"/>
    <col min="15637" max="15872" width="11.42578125" style="83"/>
    <col min="15873" max="15873" width="56" style="83" customWidth="1"/>
    <col min="15874" max="15874" width="17" style="83" customWidth="1"/>
    <col min="15875" max="15892" width="11.140625" style="83" customWidth="1"/>
    <col min="15893" max="16128" width="11.42578125" style="83"/>
    <col min="16129" max="16129" width="56" style="83" customWidth="1"/>
    <col min="16130" max="16130" width="17" style="83" customWidth="1"/>
    <col min="16131" max="16148" width="11.140625" style="83" customWidth="1"/>
    <col min="16149" max="16384" width="11.42578125" style="83"/>
  </cols>
  <sheetData>
    <row r="1" spans="1:39" ht="17.25" x14ac:dyDescent="0.25">
      <c r="A1" s="7" t="s">
        <v>188</v>
      </c>
    </row>
    <row r="2" spans="1:39" ht="15" x14ac:dyDescent="0.25">
      <c r="A2" s="53" t="s">
        <v>110</v>
      </c>
    </row>
    <row r="3" spans="1:39" s="81" customFormat="1" x14ac:dyDescent="0.25">
      <c r="A3" s="79"/>
      <c r="B3" s="80"/>
      <c r="L3" s="82"/>
      <c r="M3" s="82"/>
      <c r="V3" s="83"/>
      <c r="W3" s="83"/>
      <c r="X3" s="83"/>
      <c r="Y3" s="83"/>
      <c r="Z3" s="83"/>
      <c r="AA3" s="83"/>
      <c r="AB3" s="83"/>
      <c r="AC3" s="83"/>
      <c r="AD3" s="83"/>
      <c r="AE3" s="83"/>
      <c r="AF3" s="83"/>
      <c r="AG3" s="83"/>
      <c r="AH3" s="83"/>
      <c r="AI3" s="83"/>
      <c r="AJ3" s="83"/>
      <c r="AK3" s="83"/>
      <c r="AL3" s="83"/>
      <c r="AM3" s="83"/>
    </row>
    <row r="4" spans="1:39" s="81" customFormat="1" ht="31.5" customHeight="1" x14ac:dyDescent="0.25">
      <c r="A4" s="84" t="s">
        <v>221</v>
      </c>
      <c r="B4" s="85" t="s">
        <v>53</v>
      </c>
      <c r="C4" s="251" t="s">
        <v>103</v>
      </c>
      <c r="D4" s="252"/>
      <c r="E4" s="253"/>
      <c r="F4" s="249" t="s">
        <v>104</v>
      </c>
      <c r="G4" s="250"/>
      <c r="H4" s="254"/>
      <c r="I4" s="251" t="s">
        <v>105</v>
      </c>
      <c r="J4" s="252"/>
      <c r="K4" s="253"/>
      <c r="L4" s="249" t="s">
        <v>106</v>
      </c>
      <c r="M4" s="250"/>
      <c r="N4" s="254"/>
      <c r="O4" s="251" t="s">
        <v>107</v>
      </c>
      <c r="P4" s="252"/>
      <c r="Q4" s="253"/>
      <c r="R4" s="249" t="s">
        <v>108</v>
      </c>
      <c r="S4" s="250"/>
      <c r="T4" s="250"/>
      <c r="V4" s="83"/>
      <c r="W4" s="83"/>
      <c r="X4" s="83"/>
      <c r="Y4" s="83"/>
      <c r="Z4" s="83"/>
      <c r="AA4" s="83"/>
      <c r="AB4" s="83"/>
      <c r="AC4" s="83"/>
      <c r="AD4" s="83"/>
      <c r="AE4" s="83"/>
      <c r="AF4" s="83"/>
      <c r="AG4" s="83"/>
      <c r="AH4" s="83"/>
      <c r="AI4" s="83"/>
      <c r="AJ4" s="83"/>
      <c r="AK4" s="83"/>
      <c r="AL4" s="83"/>
      <c r="AM4" s="83"/>
    </row>
    <row r="5" spans="1:39" s="81" customFormat="1" x14ac:dyDescent="0.25">
      <c r="A5" s="86"/>
      <c r="B5" s="87"/>
      <c r="C5" s="88" t="s">
        <v>54</v>
      </c>
      <c r="D5" s="89" t="s">
        <v>55</v>
      </c>
      <c r="E5" s="90" t="s">
        <v>53</v>
      </c>
      <c r="F5" s="91" t="s">
        <v>54</v>
      </c>
      <c r="G5" s="91" t="s">
        <v>55</v>
      </c>
      <c r="H5" s="91" t="s">
        <v>53</v>
      </c>
      <c r="I5" s="89" t="s">
        <v>54</v>
      </c>
      <c r="J5" s="89" t="s">
        <v>55</v>
      </c>
      <c r="K5" s="89" t="s">
        <v>53</v>
      </c>
      <c r="L5" s="92" t="s">
        <v>54</v>
      </c>
      <c r="M5" s="92" t="s">
        <v>55</v>
      </c>
      <c r="N5" s="91" t="s">
        <v>53</v>
      </c>
      <c r="O5" s="89" t="s">
        <v>54</v>
      </c>
      <c r="P5" s="89" t="s">
        <v>55</v>
      </c>
      <c r="Q5" s="89" t="s">
        <v>53</v>
      </c>
      <c r="R5" s="91" t="s">
        <v>54</v>
      </c>
      <c r="S5" s="91" t="s">
        <v>55</v>
      </c>
      <c r="T5" s="91" t="s">
        <v>53</v>
      </c>
      <c r="V5" s="83"/>
      <c r="W5" s="83"/>
      <c r="X5" s="83"/>
      <c r="Y5" s="83"/>
      <c r="Z5" s="83"/>
      <c r="AA5" s="83"/>
      <c r="AB5" s="83"/>
      <c r="AC5" s="83"/>
      <c r="AD5" s="83"/>
      <c r="AE5" s="83"/>
      <c r="AF5" s="83"/>
      <c r="AG5" s="83"/>
      <c r="AH5" s="83"/>
      <c r="AI5" s="83"/>
      <c r="AJ5" s="83"/>
      <c r="AK5" s="83"/>
      <c r="AL5" s="83"/>
      <c r="AM5" s="83"/>
    </row>
    <row r="6" spans="1:39" s="81" customFormat="1" ht="15" customHeight="1" x14ac:dyDescent="0.25">
      <c r="A6" s="93" t="s">
        <v>56</v>
      </c>
      <c r="B6" s="94">
        <v>127683.99954223633</v>
      </c>
      <c r="C6" s="95">
        <v>0.783252035205103</v>
      </c>
      <c r="D6" s="95">
        <v>0.95157193795398176</v>
      </c>
      <c r="E6" s="96">
        <v>0.87496486743395641</v>
      </c>
      <c r="F6" s="97">
        <v>3.0242462652388973</v>
      </c>
      <c r="G6" s="97">
        <v>5.1965407697039891</v>
      </c>
      <c r="H6" s="98">
        <v>4.3115005565388538</v>
      </c>
      <c r="I6" s="95">
        <v>0.83369083879912498</v>
      </c>
      <c r="J6" s="95">
        <v>0.91860480336697703</v>
      </c>
      <c r="K6" s="96">
        <v>0.87995809572546069</v>
      </c>
      <c r="L6" s="97">
        <v>3.5831852340441745</v>
      </c>
      <c r="M6" s="97">
        <v>5.9106837415413418</v>
      </c>
      <c r="N6" s="98">
        <v>4.9070717710622915</v>
      </c>
      <c r="O6" s="95">
        <v>0.86061843081082523</v>
      </c>
      <c r="P6" s="95">
        <v>0.97511523698846925</v>
      </c>
      <c r="Q6" s="96">
        <v>0.92300455511471269</v>
      </c>
      <c r="R6" s="97">
        <v>2.9577190551895605</v>
      </c>
      <c r="S6" s="97">
        <v>5.2130947589223249</v>
      </c>
      <c r="T6" s="99">
        <v>4.2559908730860645</v>
      </c>
      <c r="V6" s="83"/>
      <c r="W6" s="83"/>
      <c r="X6" s="83"/>
      <c r="Y6" s="83"/>
      <c r="Z6" s="83"/>
      <c r="AA6" s="83"/>
      <c r="AB6" s="83"/>
      <c r="AC6" s="83"/>
      <c r="AD6" s="83"/>
      <c r="AE6" s="83"/>
      <c r="AF6" s="83"/>
      <c r="AG6" s="83"/>
      <c r="AH6" s="83"/>
      <c r="AI6" s="83"/>
      <c r="AJ6" s="83"/>
      <c r="AK6" s="83"/>
      <c r="AL6" s="83"/>
      <c r="AM6" s="83"/>
    </row>
    <row r="7" spans="1:39" s="81" customFormat="1" ht="15" customHeight="1" x14ac:dyDescent="0.25">
      <c r="A7" s="100" t="s">
        <v>57</v>
      </c>
      <c r="B7" s="101">
        <v>264557.05282592773</v>
      </c>
      <c r="C7" s="102">
        <v>0.90716171380617727</v>
      </c>
      <c r="D7" s="102">
        <v>0.97126529216447144</v>
      </c>
      <c r="E7" s="103">
        <v>0.93884214537966382</v>
      </c>
      <c r="F7" s="104">
        <v>3.3615683996687755</v>
      </c>
      <c r="G7" s="104">
        <v>7.2660533867010502</v>
      </c>
      <c r="H7" s="105">
        <v>5.3578318981244415</v>
      </c>
      <c r="I7" s="102">
        <v>0.91008376106774991</v>
      </c>
      <c r="J7" s="102">
        <v>0.94887832115867166</v>
      </c>
      <c r="K7" s="103">
        <v>0.92925630085194966</v>
      </c>
      <c r="L7" s="104">
        <v>4.4378620225920722</v>
      </c>
      <c r="M7" s="104">
        <v>7.8188222944268437</v>
      </c>
      <c r="N7" s="105">
        <v>6.1440382779279066</v>
      </c>
      <c r="O7" s="102">
        <v>0.95428374074781208</v>
      </c>
      <c r="P7" s="102">
        <v>0.98315568655106345</v>
      </c>
      <c r="Q7" s="103">
        <v>0.96855245595589168</v>
      </c>
      <c r="R7" s="104">
        <v>3.4917861237173917</v>
      </c>
      <c r="S7" s="104">
        <v>7.2833326273306724</v>
      </c>
      <c r="T7" s="106">
        <v>5.3938467340265355</v>
      </c>
      <c r="V7" s="83"/>
      <c r="W7" s="83"/>
      <c r="X7" s="83"/>
      <c r="Y7" s="83"/>
      <c r="Z7" s="83"/>
      <c r="AA7" s="83"/>
      <c r="AB7" s="83"/>
      <c r="AC7" s="83"/>
      <c r="AD7" s="83"/>
      <c r="AE7" s="83"/>
      <c r="AF7" s="83"/>
      <c r="AG7" s="83"/>
      <c r="AH7" s="83"/>
      <c r="AI7" s="83"/>
      <c r="AJ7" s="83"/>
      <c r="AK7" s="83"/>
      <c r="AL7" s="83"/>
      <c r="AM7" s="83"/>
    </row>
    <row r="8" spans="1:39" s="81" customFormat="1" ht="15" customHeight="1" x14ac:dyDescent="0.25">
      <c r="A8" s="93" t="s">
        <v>58</v>
      </c>
      <c r="B8" s="94">
        <v>480112.23791885376</v>
      </c>
      <c r="C8" s="95">
        <v>0.84375213158664608</v>
      </c>
      <c r="D8" s="95">
        <v>0.95951499464827505</v>
      </c>
      <c r="E8" s="96">
        <v>0.90206016043532511</v>
      </c>
      <c r="F8" s="97">
        <v>3.1749976183283186</v>
      </c>
      <c r="G8" s="97">
        <v>6.416947516320394</v>
      </c>
      <c r="H8" s="98">
        <v>4.9119250053453269</v>
      </c>
      <c r="I8" s="95">
        <v>0.88272763640982699</v>
      </c>
      <c r="J8" s="95">
        <v>0.96196040760616097</v>
      </c>
      <c r="K8" s="96">
        <v>0.92263600241332766</v>
      </c>
      <c r="L8" s="97">
        <v>3.9133865572283257</v>
      </c>
      <c r="M8" s="97">
        <v>6.4544439342691815</v>
      </c>
      <c r="N8" s="98">
        <v>5.2478306165391428</v>
      </c>
      <c r="O8" s="95">
        <v>0.92765319276949476</v>
      </c>
      <c r="P8" s="95">
        <v>0.98367722192012419</v>
      </c>
      <c r="Q8" s="96">
        <v>0.95587166129678969</v>
      </c>
      <c r="R8" s="97">
        <v>3.1267017435984261</v>
      </c>
      <c r="S8" s="97">
        <v>6.2743615589482804</v>
      </c>
      <c r="T8" s="107">
        <v>4.7582499834403116</v>
      </c>
      <c r="V8" s="83"/>
      <c r="W8" s="83"/>
      <c r="X8" s="83"/>
      <c r="Y8" s="83"/>
      <c r="Z8" s="83"/>
      <c r="AA8" s="83"/>
      <c r="AB8" s="83"/>
      <c r="AC8" s="83"/>
      <c r="AD8" s="83"/>
      <c r="AE8" s="83"/>
      <c r="AF8" s="83"/>
      <c r="AG8" s="83"/>
      <c r="AH8" s="83"/>
      <c r="AI8" s="83"/>
      <c r="AJ8" s="83"/>
      <c r="AK8" s="83"/>
      <c r="AL8" s="83"/>
      <c r="AM8" s="83"/>
    </row>
    <row r="9" spans="1:39" s="81" customFormat="1" ht="15" customHeight="1" x14ac:dyDescent="0.25">
      <c r="A9" s="100" t="s">
        <v>59</v>
      </c>
      <c r="B9" s="101">
        <v>214193.44114685059</v>
      </c>
      <c r="C9" s="102">
        <v>0.87214880700559205</v>
      </c>
      <c r="D9" s="102">
        <v>0.96216039589360336</v>
      </c>
      <c r="E9" s="103">
        <v>0.920056159101177</v>
      </c>
      <c r="F9" s="104">
        <v>3.0548218227211108</v>
      </c>
      <c r="G9" s="104">
        <v>6.8725536915758108</v>
      </c>
      <c r="H9" s="105">
        <v>5.1797404445964776</v>
      </c>
      <c r="I9" s="102">
        <v>0.85850583842407924</v>
      </c>
      <c r="J9" s="102">
        <v>0.96667420635256973</v>
      </c>
      <c r="K9" s="103">
        <v>0.91607687068751664</v>
      </c>
      <c r="L9" s="104">
        <v>2.9602748665757308</v>
      </c>
      <c r="M9" s="104">
        <v>6.9892796751371478</v>
      </c>
      <c r="N9" s="105">
        <v>5.2230934547484518</v>
      </c>
      <c r="O9" s="102">
        <v>0.93179058581106233</v>
      </c>
      <c r="P9" s="102">
        <v>0.98559744821878559</v>
      </c>
      <c r="Q9" s="103">
        <v>0.96042850159913506</v>
      </c>
      <c r="R9" s="104">
        <v>2.8216215227485595</v>
      </c>
      <c r="S9" s="104">
        <v>6.7508302851557174</v>
      </c>
      <c r="T9" s="106">
        <v>4.9676890053974274</v>
      </c>
      <c r="V9" s="83"/>
      <c r="W9" s="83"/>
      <c r="X9" s="83"/>
      <c r="Y9" s="83"/>
      <c r="Z9" s="83"/>
      <c r="AA9" s="83"/>
      <c r="AB9" s="83"/>
      <c r="AC9" s="83"/>
      <c r="AD9" s="83"/>
      <c r="AE9" s="83"/>
      <c r="AF9" s="83"/>
      <c r="AG9" s="83"/>
      <c r="AH9" s="83"/>
      <c r="AI9" s="83"/>
      <c r="AJ9" s="83"/>
      <c r="AK9" s="83"/>
      <c r="AL9" s="83"/>
      <c r="AM9" s="83"/>
    </row>
    <row r="10" spans="1:39" s="81" customFormat="1" ht="15" customHeight="1" x14ac:dyDescent="0.25">
      <c r="A10" s="93" t="s">
        <v>109</v>
      </c>
      <c r="B10" s="94">
        <v>520532.17456054688</v>
      </c>
      <c r="C10" s="95">
        <v>0.90909848753363121</v>
      </c>
      <c r="D10" s="95">
        <v>0.96019780181433878</v>
      </c>
      <c r="E10" s="96">
        <v>0.93656493288053122</v>
      </c>
      <c r="F10" s="97">
        <v>3.2164597741005267</v>
      </c>
      <c r="G10" s="97">
        <v>6.3465901488640304</v>
      </c>
      <c r="H10" s="98">
        <v>4.9413943471227073</v>
      </c>
      <c r="I10" s="95">
        <v>0.89669694100855446</v>
      </c>
      <c r="J10" s="95">
        <v>0.95763528565858935</v>
      </c>
      <c r="K10" s="96">
        <v>0.92945197376038668</v>
      </c>
      <c r="L10" s="97">
        <v>3.3087548147446322</v>
      </c>
      <c r="M10" s="97">
        <v>6.0147523899079829</v>
      </c>
      <c r="N10" s="98">
        <v>4.8073625653055156</v>
      </c>
      <c r="O10" s="95">
        <v>0.96080155703397563</v>
      </c>
      <c r="P10" s="95">
        <v>0.98529986991396656</v>
      </c>
      <c r="Q10" s="96">
        <v>0.97396967056507189</v>
      </c>
      <c r="R10" s="97">
        <v>3.0561230143829636</v>
      </c>
      <c r="S10" s="97">
        <v>6.0880360433093514</v>
      </c>
      <c r="T10" s="107">
        <v>4.7047678895160745</v>
      </c>
      <c r="V10" s="83"/>
      <c r="W10" s="83"/>
      <c r="X10" s="83"/>
      <c r="Y10" s="83"/>
      <c r="Z10" s="83"/>
      <c r="AA10" s="83"/>
      <c r="AB10" s="83"/>
      <c r="AC10" s="83"/>
      <c r="AD10" s="83"/>
      <c r="AE10" s="83"/>
      <c r="AF10" s="83"/>
      <c r="AG10" s="83"/>
      <c r="AH10" s="83"/>
      <c r="AI10" s="83"/>
      <c r="AJ10" s="83"/>
      <c r="AK10" s="83"/>
      <c r="AL10" s="83"/>
      <c r="AM10" s="83"/>
    </row>
    <row r="11" spans="1:39" s="81" customFormat="1" ht="15" customHeight="1" x14ac:dyDescent="0.25">
      <c r="A11" s="100" t="s">
        <v>60</v>
      </c>
      <c r="B11" s="101">
        <v>1431816.6841506958</v>
      </c>
      <c r="C11" s="102">
        <v>0.91303500593010811</v>
      </c>
      <c r="D11" s="102">
        <v>0.97205916691392436</v>
      </c>
      <c r="E11" s="103">
        <v>0.94350524727108331</v>
      </c>
      <c r="F11" s="104">
        <v>3.0656471381710317</v>
      </c>
      <c r="G11" s="104">
        <v>6.1471026910597732</v>
      </c>
      <c r="H11" s="105">
        <v>4.7045392309860841</v>
      </c>
      <c r="I11" s="102">
        <v>0.89916308960475799</v>
      </c>
      <c r="J11" s="102">
        <v>0.95333718108328802</v>
      </c>
      <c r="K11" s="103">
        <v>0.92712956323631845</v>
      </c>
      <c r="L11" s="104">
        <v>3.8194265611829668</v>
      </c>
      <c r="M11" s="104">
        <v>6.1983798495883873</v>
      </c>
      <c r="N11" s="105">
        <v>5.0822367810956397</v>
      </c>
      <c r="O11" s="102">
        <v>0.96935786467985452</v>
      </c>
      <c r="P11" s="102">
        <v>0.99103994609592394</v>
      </c>
      <c r="Q11" s="103">
        <v>0.98055087856620948</v>
      </c>
      <c r="R11" s="104">
        <v>3.0747586827682958</v>
      </c>
      <c r="S11" s="104">
        <v>6.0102852739044845</v>
      </c>
      <c r="T11" s="106">
        <v>4.6063860485669732</v>
      </c>
      <c r="V11" s="83"/>
      <c r="W11" s="83"/>
      <c r="X11" s="83"/>
      <c r="Y11" s="83"/>
      <c r="Z11" s="83"/>
      <c r="AA11" s="83"/>
      <c r="AB11" s="83"/>
      <c r="AC11" s="83"/>
      <c r="AD11" s="83"/>
      <c r="AE11" s="83"/>
      <c r="AF11" s="83"/>
      <c r="AG11" s="83"/>
      <c r="AH11" s="83"/>
      <c r="AI11" s="83"/>
      <c r="AJ11" s="83"/>
      <c r="AK11" s="83"/>
      <c r="AL11" s="83"/>
      <c r="AM11" s="83"/>
    </row>
    <row r="12" spans="1:39" s="81" customFormat="1" ht="15" customHeight="1" x14ac:dyDescent="0.25">
      <c r="A12" s="93" t="s">
        <v>61</v>
      </c>
      <c r="B12" s="94">
        <v>5803951.1724243164</v>
      </c>
      <c r="C12" s="95">
        <v>0.85809064373769994</v>
      </c>
      <c r="D12" s="95">
        <v>0.95003954529774526</v>
      </c>
      <c r="E12" s="96">
        <v>0.90630684633808734</v>
      </c>
      <c r="F12" s="97">
        <v>2.59624840680251</v>
      </c>
      <c r="G12" s="97">
        <v>6.067921740339064</v>
      </c>
      <c r="H12" s="98">
        <v>4.5045707443153775</v>
      </c>
      <c r="I12" s="95">
        <v>0.88152070249042058</v>
      </c>
      <c r="J12" s="95">
        <v>0.93828683905376276</v>
      </c>
      <c r="K12" s="96">
        <v>0.9112877523946763</v>
      </c>
      <c r="L12" s="97">
        <v>3.6410305280696322</v>
      </c>
      <c r="M12" s="97">
        <v>6.3155876138792255</v>
      </c>
      <c r="N12" s="98">
        <v>5.0850678603888673</v>
      </c>
      <c r="O12" s="95">
        <v>0.94119236584040378</v>
      </c>
      <c r="P12" s="95">
        <v>0.98337538344672903</v>
      </c>
      <c r="Q12" s="96">
        <v>0.96331231386255711</v>
      </c>
      <c r="R12" s="97">
        <v>2.6650647126002842</v>
      </c>
      <c r="S12" s="97">
        <v>5.9090199942220831</v>
      </c>
      <c r="T12" s="107">
        <v>4.4015597133750326</v>
      </c>
      <c r="V12" s="83"/>
      <c r="W12" s="83"/>
      <c r="X12" s="83"/>
      <c r="Y12" s="83"/>
      <c r="Z12" s="83"/>
      <c r="AA12" s="83"/>
      <c r="AB12" s="83"/>
      <c r="AC12" s="83"/>
      <c r="AD12" s="83"/>
      <c r="AE12" s="83"/>
      <c r="AF12" s="83"/>
      <c r="AG12" s="83"/>
      <c r="AH12" s="83"/>
      <c r="AI12" s="83"/>
      <c r="AJ12" s="83"/>
      <c r="AK12" s="83"/>
      <c r="AL12" s="83"/>
      <c r="AM12" s="83"/>
    </row>
    <row r="13" spans="1:39" s="81" customFormat="1" ht="15" customHeight="1" x14ac:dyDescent="0.25">
      <c r="A13" s="100" t="s">
        <v>62</v>
      </c>
      <c r="B13" s="101">
        <v>553837.32281494141</v>
      </c>
      <c r="C13" s="102">
        <v>0.91566586607916611</v>
      </c>
      <c r="D13" s="102">
        <v>0.96580965000397978</v>
      </c>
      <c r="E13" s="103">
        <v>0.94134189521732792</v>
      </c>
      <c r="F13" s="104">
        <v>2.8617357752766099</v>
      </c>
      <c r="G13" s="104">
        <v>6.7759815590720009</v>
      </c>
      <c r="H13" s="105">
        <v>4.9181140244512731</v>
      </c>
      <c r="I13" s="102">
        <v>0.90055963418204521</v>
      </c>
      <c r="J13" s="102">
        <v>0.95853540233582635</v>
      </c>
      <c r="K13" s="103">
        <v>0.9302460159408652</v>
      </c>
      <c r="L13" s="104">
        <v>3.2842981270008469</v>
      </c>
      <c r="M13" s="104">
        <v>6.2876508479375639</v>
      </c>
      <c r="N13" s="105">
        <v>4.8689265272112294</v>
      </c>
      <c r="O13" s="102">
        <v>0.97431161088780815</v>
      </c>
      <c r="P13" s="102">
        <v>0.98999184374115712</v>
      </c>
      <c r="Q13" s="103">
        <v>0.98234064428184609</v>
      </c>
      <c r="R13" s="104">
        <v>2.7883982465053458</v>
      </c>
      <c r="S13" s="104">
        <v>6.4611518873832789</v>
      </c>
      <c r="T13" s="106">
        <v>4.6836724771096376</v>
      </c>
      <c r="V13" s="83"/>
      <c r="W13" s="83"/>
      <c r="X13" s="83"/>
      <c r="Y13" s="83"/>
      <c r="Z13" s="83"/>
      <c r="AA13" s="83"/>
      <c r="AB13" s="83"/>
      <c r="AC13" s="83"/>
      <c r="AD13" s="83"/>
      <c r="AE13" s="83"/>
      <c r="AF13" s="83"/>
      <c r="AG13" s="83"/>
      <c r="AH13" s="83"/>
      <c r="AI13" s="83"/>
      <c r="AJ13" s="83"/>
      <c r="AK13" s="83"/>
      <c r="AL13" s="83"/>
      <c r="AM13" s="83"/>
    </row>
    <row r="14" spans="1:39" s="81" customFormat="1" ht="15" customHeight="1" x14ac:dyDescent="0.25">
      <c r="A14" s="93" t="s">
        <v>63</v>
      </c>
      <c r="B14" s="94">
        <v>592358.34121704102</v>
      </c>
      <c r="C14" s="95">
        <v>0.7458178144219394</v>
      </c>
      <c r="D14" s="95">
        <v>0.9243210504546705</v>
      </c>
      <c r="E14" s="96">
        <v>0.83766745461203673</v>
      </c>
      <c r="F14" s="97">
        <v>1.7927025477541736</v>
      </c>
      <c r="G14" s="97">
        <v>4.9910495898923477</v>
      </c>
      <c r="H14" s="98">
        <v>3.6086703867015935</v>
      </c>
      <c r="I14" s="95">
        <v>0.7910487512617731</v>
      </c>
      <c r="J14" s="95">
        <v>0.93672690082395071</v>
      </c>
      <c r="K14" s="96">
        <v>0.86600809607943063</v>
      </c>
      <c r="L14" s="97">
        <v>2.1603634278458945</v>
      </c>
      <c r="M14" s="97">
        <v>4.841760372520282</v>
      </c>
      <c r="N14" s="98">
        <v>3.6527575026542691</v>
      </c>
      <c r="O14" s="95">
        <v>0.87999648512714523</v>
      </c>
      <c r="P14" s="95">
        <v>0.97000670766574415</v>
      </c>
      <c r="Q14" s="96">
        <v>0.9263116485793359</v>
      </c>
      <c r="R14" s="97">
        <v>1.6401125680441568</v>
      </c>
      <c r="S14" s="97">
        <v>4.7330269782530685</v>
      </c>
      <c r="T14" s="107">
        <v>3.3066569336722043</v>
      </c>
      <c r="V14" s="83"/>
      <c r="W14" s="83"/>
      <c r="X14" s="83"/>
      <c r="Y14" s="83"/>
      <c r="Z14" s="83"/>
      <c r="AA14" s="83"/>
      <c r="AB14" s="83"/>
      <c r="AC14" s="83"/>
      <c r="AD14" s="83"/>
      <c r="AE14" s="83"/>
      <c r="AF14" s="83"/>
      <c r="AG14" s="83"/>
      <c r="AH14" s="83"/>
      <c r="AI14" s="83"/>
      <c r="AJ14" s="83"/>
      <c r="AK14" s="83"/>
      <c r="AL14" s="83"/>
      <c r="AM14" s="83"/>
    </row>
    <row r="15" spans="1:39" s="81" customFormat="1" ht="15" customHeight="1" x14ac:dyDescent="0.25">
      <c r="A15" s="100" t="s">
        <v>64</v>
      </c>
      <c r="B15" s="101">
        <v>1480105.1627655029</v>
      </c>
      <c r="C15" s="102">
        <v>0.88558125099235896</v>
      </c>
      <c r="D15" s="102">
        <v>0.95192525878058287</v>
      </c>
      <c r="E15" s="103">
        <v>0.92080654953686836</v>
      </c>
      <c r="F15" s="104">
        <v>2.7608579931534183</v>
      </c>
      <c r="G15" s="104">
        <v>6.0098489366723022</v>
      </c>
      <c r="H15" s="105">
        <v>4.5442053030760281</v>
      </c>
      <c r="I15" s="102">
        <v>0.87049186548998825</v>
      </c>
      <c r="J15" s="102">
        <v>0.95429246296937054</v>
      </c>
      <c r="K15" s="103">
        <v>0.91498572654586885</v>
      </c>
      <c r="L15" s="104">
        <v>3.1920267139599683</v>
      </c>
      <c r="M15" s="104">
        <v>5.7363348341247686</v>
      </c>
      <c r="N15" s="105">
        <v>4.6009581450727479</v>
      </c>
      <c r="O15" s="102">
        <v>0.94889654069522145</v>
      </c>
      <c r="P15" s="102">
        <v>0.98208553940507171</v>
      </c>
      <c r="Q15" s="103">
        <v>0.96651821335147181</v>
      </c>
      <c r="R15" s="104">
        <v>2.6771075946223228</v>
      </c>
      <c r="S15" s="104">
        <v>5.7534873703495331</v>
      </c>
      <c r="T15" s="106">
        <v>4.3368175567947649</v>
      </c>
      <c r="V15" s="83"/>
      <c r="W15" s="83"/>
      <c r="X15" s="83"/>
      <c r="Y15" s="83"/>
      <c r="Z15" s="83"/>
      <c r="AA15" s="83"/>
      <c r="AB15" s="83"/>
      <c r="AC15" s="83"/>
      <c r="AD15" s="83"/>
      <c r="AE15" s="83"/>
      <c r="AF15" s="83"/>
      <c r="AG15" s="83"/>
      <c r="AH15" s="83"/>
      <c r="AI15" s="83"/>
      <c r="AJ15" s="83"/>
      <c r="AK15" s="83"/>
      <c r="AL15" s="83"/>
      <c r="AM15" s="83"/>
    </row>
    <row r="16" spans="1:39" s="81" customFormat="1" ht="15" customHeight="1" thickBot="1" x14ac:dyDescent="0.3">
      <c r="A16" s="93" t="s">
        <v>65</v>
      </c>
      <c r="B16" s="94">
        <v>570235.68751525879</v>
      </c>
      <c r="C16" s="95">
        <v>0.89490968693066464</v>
      </c>
      <c r="D16" s="95">
        <v>0.95088817435361817</v>
      </c>
      <c r="E16" s="96">
        <v>0.92542552301879932</v>
      </c>
      <c r="F16" s="97">
        <v>2.5681408246582791</v>
      </c>
      <c r="G16" s="97">
        <v>5.4045601087794424</v>
      </c>
      <c r="H16" s="98">
        <v>4.1569162613706858</v>
      </c>
      <c r="I16" s="95">
        <v>0.88691197711681424</v>
      </c>
      <c r="J16" s="95">
        <v>0.94126850317870603</v>
      </c>
      <c r="K16" s="96">
        <v>0.9165436252014133</v>
      </c>
      <c r="L16" s="97">
        <v>3.1086738761875692</v>
      </c>
      <c r="M16" s="97">
        <v>5.3167627779038487</v>
      </c>
      <c r="N16" s="98">
        <v>4.3448520018293522</v>
      </c>
      <c r="O16" s="95">
        <v>0.94310650268633112</v>
      </c>
      <c r="P16" s="95">
        <v>0.9736510388150118</v>
      </c>
      <c r="Q16" s="96">
        <v>0.95975740021502587</v>
      </c>
      <c r="R16" s="97">
        <v>2.5759112807607161</v>
      </c>
      <c r="S16" s="97">
        <v>5.2387006307846455</v>
      </c>
      <c r="T16" s="107">
        <v>4.0485044700112214</v>
      </c>
      <c r="V16" s="83"/>
      <c r="W16" s="83"/>
      <c r="X16" s="83"/>
      <c r="Y16" s="83"/>
      <c r="Z16" s="83"/>
      <c r="AA16" s="83"/>
      <c r="AB16" s="83"/>
      <c r="AC16" s="83"/>
      <c r="AD16" s="83"/>
      <c r="AE16" s="83"/>
      <c r="AF16" s="83"/>
      <c r="AG16" s="83"/>
      <c r="AH16" s="83"/>
      <c r="AI16" s="83"/>
      <c r="AJ16" s="83"/>
      <c r="AK16" s="83"/>
      <c r="AL16" s="83"/>
      <c r="AM16" s="83"/>
    </row>
    <row r="17" spans="1:39" s="81" customFormat="1" ht="15" customHeight="1" thickBot="1" x14ac:dyDescent="0.3">
      <c r="A17" s="158" t="s">
        <v>66</v>
      </c>
      <c r="B17" s="159">
        <v>220544.66901397705</v>
      </c>
      <c r="C17" s="160">
        <v>0.93403897003789427</v>
      </c>
      <c r="D17" s="160">
        <v>0.98002020825447589</v>
      </c>
      <c r="E17" s="161">
        <v>0.95818271919645737</v>
      </c>
      <c r="F17" s="162">
        <v>3.4620773595242658</v>
      </c>
      <c r="G17" s="162">
        <v>7.0821316924199857</v>
      </c>
      <c r="H17" s="163">
        <v>5.4062097415048784</v>
      </c>
      <c r="I17" s="160">
        <v>0.86829587113280815</v>
      </c>
      <c r="J17" s="160">
        <v>0.96096860238818271</v>
      </c>
      <c r="K17" s="161">
        <v>0.91695630882545454</v>
      </c>
      <c r="L17" s="162">
        <v>4.1502043734667478</v>
      </c>
      <c r="M17" s="162">
        <v>6.3388568610835874</v>
      </c>
      <c r="N17" s="163">
        <v>5.3545784909404626</v>
      </c>
      <c r="O17" s="160">
        <v>0.96669880334626668</v>
      </c>
      <c r="P17" s="160">
        <v>0.99503802088856796</v>
      </c>
      <c r="Q17" s="161">
        <v>0.98157911075487692</v>
      </c>
      <c r="R17" s="162">
        <v>3.4544348852917222</v>
      </c>
      <c r="S17" s="162">
        <v>6.7314076395237317</v>
      </c>
      <c r="T17" s="164">
        <v>5.1986949876177766</v>
      </c>
      <c r="V17" s="83"/>
      <c r="W17" s="83"/>
      <c r="X17" s="83"/>
      <c r="Y17" s="83"/>
      <c r="Z17" s="83"/>
      <c r="AA17" s="83"/>
      <c r="AB17" s="83"/>
      <c r="AC17" s="83"/>
      <c r="AD17" s="83"/>
      <c r="AE17" s="83"/>
      <c r="AF17" s="83"/>
      <c r="AG17" s="83"/>
      <c r="AH17" s="83"/>
      <c r="AI17" s="83"/>
      <c r="AJ17" s="83"/>
      <c r="AK17" s="83"/>
      <c r="AL17" s="83"/>
      <c r="AM17" s="83"/>
    </row>
    <row r="18" spans="1:39" s="81" customFormat="1" ht="15" customHeight="1" x14ac:dyDescent="0.25">
      <c r="A18" s="93" t="s">
        <v>67</v>
      </c>
      <c r="B18" s="94">
        <v>519055.09358215332</v>
      </c>
      <c r="C18" s="95">
        <v>0.91546983937176651</v>
      </c>
      <c r="D18" s="95">
        <v>0.96412300070056478</v>
      </c>
      <c r="E18" s="96">
        <v>0.94045218056124902</v>
      </c>
      <c r="F18" s="97">
        <v>2.6019607798580431</v>
      </c>
      <c r="G18" s="97">
        <v>5.6918637654076765</v>
      </c>
      <c r="H18" s="98">
        <v>4.2284928877883292</v>
      </c>
      <c r="I18" s="95">
        <v>0.88236709297217875</v>
      </c>
      <c r="J18" s="95">
        <v>0.95475078605608987</v>
      </c>
      <c r="K18" s="96">
        <v>0.91953454659264255</v>
      </c>
      <c r="L18" s="97">
        <v>3.3667963504635243</v>
      </c>
      <c r="M18" s="97">
        <v>5.7915714991857108</v>
      </c>
      <c r="N18" s="98">
        <v>4.6595492409417059</v>
      </c>
      <c r="O18" s="95">
        <v>0.95803661607505375</v>
      </c>
      <c r="P18" s="95">
        <v>0.98718852996873285</v>
      </c>
      <c r="Q18" s="96">
        <v>0.97300549043650719</v>
      </c>
      <c r="R18" s="97">
        <v>2.6619298212644975</v>
      </c>
      <c r="S18" s="97">
        <v>5.5709866183213155</v>
      </c>
      <c r="T18" s="107">
        <v>4.177440779965055</v>
      </c>
      <c r="V18" s="83"/>
      <c r="W18" s="83"/>
      <c r="X18" s="83"/>
      <c r="Y18" s="83"/>
      <c r="Z18" s="83"/>
      <c r="AA18" s="83"/>
      <c r="AB18" s="83"/>
      <c r="AC18" s="83"/>
      <c r="AD18" s="83"/>
      <c r="AE18" s="83"/>
      <c r="AF18" s="83"/>
      <c r="AG18" s="83"/>
      <c r="AH18" s="83"/>
      <c r="AI18" s="83"/>
      <c r="AJ18" s="83"/>
      <c r="AK18" s="83"/>
      <c r="AL18" s="83"/>
      <c r="AM18" s="83"/>
    </row>
    <row r="19" spans="1:39" s="81" customFormat="1" ht="15" customHeight="1" x14ac:dyDescent="0.25">
      <c r="A19" s="108" t="s">
        <v>68</v>
      </c>
      <c r="B19" s="101">
        <v>76192.217334747314</v>
      </c>
      <c r="C19" s="102">
        <v>0.89502741201929414</v>
      </c>
      <c r="D19" s="102">
        <v>0.96862376913564285</v>
      </c>
      <c r="E19" s="103">
        <v>0.93161814375614105</v>
      </c>
      <c r="F19" s="104">
        <v>3.0252981859549295</v>
      </c>
      <c r="G19" s="104">
        <v>5.9382762926267185</v>
      </c>
      <c r="H19" s="105">
        <v>4.531104732737087</v>
      </c>
      <c r="I19" s="102">
        <v>0.91312942368896466</v>
      </c>
      <c r="J19" s="102">
        <v>0.96426616968057677</v>
      </c>
      <c r="K19" s="103">
        <v>0.93855365700415827</v>
      </c>
      <c r="L19" s="104">
        <v>3.1085268808378181</v>
      </c>
      <c r="M19" s="104">
        <v>5.8519410577572426</v>
      </c>
      <c r="N19" s="105">
        <v>4.5098683660678871</v>
      </c>
      <c r="O19" s="102">
        <v>0.96189552720862559</v>
      </c>
      <c r="P19" s="102">
        <v>0.98690909001867255</v>
      </c>
      <c r="Q19" s="103">
        <v>0.97433180262261454</v>
      </c>
      <c r="R19" s="104">
        <v>2.8538291899697383</v>
      </c>
      <c r="S19" s="104">
        <v>5.7966600467647575</v>
      </c>
      <c r="T19" s="106">
        <v>4.3358365086560289</v>
      </c>
      <c r="V19" s="83"/>
      <c r="W19" s="83"/>
      <c r="X19" s="83"/>
      <c r="Y19" s="83"/>
      <c r="Z19" s="83"/>
      <c r="AA19" s="83"/>
      <c r="AB19" s="83"/>
      <c r="AC19" s="83"/>
      <c r="AD19" s="83"/>
      <c r="AE19" s="83"/>
      <c r="AF19" s="83"/>
      <c r="AG19" s="83"/>
      <c r="AH19" s="83"/>
      <c r="AI19" s="83"/>
      <c r="AJ19" s="83"/>
      <c r="AK19" s="83"/>
      <c r="AL19" s="83"/>
      <c r="AM19" s="83"/>
    </row>
    <row r="20" spans="1:39" s="81" customFormat="1" ht="15" customHeight="1" x14ac:dyDescent="0.25">
      <c r="A20" s="93" t="s">
        <v>69</v>
      </c>
      <c r="B20" s="94">
        <v>125463.66123199463</v>
      </c>
      <c r="C20" s="95">
        <v>0.88756307394952016</v>
      </c>
      <c r="D20" s="95">
        <v>0.9835094005341275</v>
      </c>
      <c r="E20" s="96">
        <v>0.93699218093889403</v>
      </c>
      <c r="F20" s="97">
        <v>2.4549919537895097</v>
      </c>
      <c r="G20" s="97">
        <v>5.4338376019656645</v>
      </c>
      <c r="H20" s="98">
        <v>4.0658043435495568</v>
      </c>
      <c r="I20" s="95">
        <v>0.90428005098072251</v>
      </c>
      <c r="J20" s="95">
        <v>0.95558707770707108</v>
      </c>
      <c r="K20" s="96">
        <v>0.93071212611730425</v>
      </c>
      <c r="L20" s="97">
        <v>3.1001337974427381</v>
      </c>
      <c r="M20" s="97">
        <v>5.5143862988333439</v>
      </c>
      <c r="N20" s="98">
        <v>4.3771370351314793</v>
      </c>
      <c r="O20" s="95">
        <v>0.97083931717969685</v>
      </c>
      <c r="P20" s="95">
        <v>0.98652981403189832</v>
      </c>
      <c r="Q20" s="96">
        <v>0.97892266205835654</v>
      </c>
      <c r="R20" s="97">
        <v>2.4281757297274558</v>
      </c>
      <c r="S20" s="97">
        <v>5.3955511358147508</v>
      </c>
      <c r="T20" s="107">
        <v>3.968771628628192</v>
      </c>
      <c r="V20" s="83"/>
      <c r="W20" s="83"/>
      <c r="X20" s="83"/>
      <c r="Y20" s="83"/>
      <c r="Z20" s="83"/>
      <c r="AA20" s="83"/>
      <c r="AB20" s="83"/>
      <c r="AC20" s="83"/>
      <c r="AD20" s="83"/>
      <c r="AE20" s="83"/>
      <c r="AF20" s="83"/>
      <c r="AG20" s="83"/>
      <c r="AH20" s="83"/>
      <c r="AI20" s="83"/>
      <c r="AJ20" s="83"/>
      <c r="AK20" s="83"/>
      <c r="AL20" s="83"/>
      <c r="AM20" s="83"/>
    </row>
    <row r="21" spans="1:39" s="81" customFormat="1" ht="15" customHeight="1" x14ac:dyDescent="0.25">
      <c r="A21" s="109" t="s">
        <v>70</v>
      </c>
      <c r="B21" s="110">
        <v>12980638.918045044</v>
      </c>
      <c r="C21" s="111">
        <v>0.8723199254630053</v>
      </c>
      <c r="D21" s="111">
        <v>0.95506932591776084</v>
      </c>
      <c r="E21" s="112">
        <v>0.91559558887919967</v>
      </c>
      <c r="F21" s="113">
        <v>2.7411276301609178</v>
      </c>
      <c r="G21" s="113">
        <v>6.0709888350720256</v>
      </c>
      <c r="H21" s="114">
        <v>4.5576310316580626</v>
      </c>
      <c r="I21" s="111">
        <v>0.87977540606193472</v>
      </c>
      <c r="J21" s="111">
        <v>0.94615357441695802</v>
      </c>
      <c r="K21" s="112">
        <v>0.91448936478706266</v>
      </c>
      <c r="L21" s="113">
        <v>3.5036733641290985</v>
      </c>
      <c r="M21" s="113">
        <v>6.1212440020388694</v>
      </c>
      <c r="N21" s="114">
        <v>4.9199896993072967</v>
      </c>
      <c r="O21" s="111">
        <v>0.94504420905516118</v>
      </c>
      <c r="P21" s="111">
        <v>0.98372838326921375</v>
      </c>
      <c r="Q21" s="112">
        <v>0.96527496956364478</v>
      </c>
      <c r="R21" s="113">
        <v>2.7391904615912552</v>
      </c>
      <c r="S21" s="113">
        <v>5.8922115068164684</v>
      </c>
      <c r="T21" s="115">
        <v>4.4196571403309113</v>
      </c>
      <c r="V21" s="83"/>
      <c r="W21" s="83"/>
      <c r="X21" s="83"/>
      <c r="Y21" s="83"/>
      <c r="Z21" s="83"/>
      <c r="AA21" s="83"/>
      <c r="AB21" s="83"/>
      <c r="AC21" s="83"/>
      <c r="AD21" s="83"/>
      <c r="AE21" s="83"/>
      <c r="AF21" s="83"/>
      <c r="AG21" s="83"/>
      <c r="AH21" s="83"/>
      <c r="AI21" s="83"/>
      <c r="AJ21" s="83"/>
      <c r="AK21" s="83"/>
      <c r="AL21" s="83"/>
      <c r="AM21" s="83"/>
    </row>
    <row r="22" spans="1:39" s="81" customFormat="1" x14ac:dyDescent="0.25">
      <c r="A22" s="79"/>
      <c r="B22" s="80"/>
      <c r="L22" s="82"/>
      <c r="M22" s="82"/>
      <c r="V22" s="83"/>
      <c r="W22" s="83"/>
      <c r="X22" s="83"/>
      <c r="Y22" s="83"/>
      <c r="Z22" s="83"/>
      <c r="AA22" s="83"/>
      <c r="AB22" s="83"/>
      <c r="AC22" s="83"/>
      <c r="AD22" s="83"/>
      <c r="AE22" s="83"/>
      <c r="AF22" s="83"/>
      <c r="AG22" s="83"/>
      <c r="AH22" s="83"/>
      <c r="AI22" s="83"/>
      <c r="AJ22" s="83"/>
      <c r="AK22" s="83"/>
      <c r="AL22" s="83"/>
      <c r="AM22" s="83"/>
    </row>
    <row r="23" spans="1:39" s="81" customFormat="1" x14ac:dyDescent="0.2">
      <c r="A23" s="23" t="s">
        <v>49</v>
      </c>
      <c r="B23" s="80"/>
      <c r="L23" s="82"/>
      <c r="M23" s="82"/>
      <c r="V23" s="83"/>
      <c r="W23" s="83"/>
      <c r="X23" s="83"/>
      <c r="Y23" s="83"/>
      <c r="Z23" s="83"/>
      <c r="AA23" s="83"/>
      <c r="AB23" s="83"/>
      <c r="AC23" s="83"/>
      <c r="AD23" s="83"/>
      <c r="AE23" s="83"/>
      <c r="AF23" s="83"/>
      <c r="AG23" s="83"/>
      <c r="AH23" s="83"/>
      <c r="AI23" s="83"/>
      <c r="AJ23" s="83"/>
      <c r="AK23" s="83"/>
      <c r="AL23" s="83"/>
      <c r="AM23" s="83"/>
    </row>
    <row r="24" spans="1:39" x14ac:dyDescent="0.2">
      <c r="A24" s="23" t="s">
        <v>226</v>
      </c>
    </row>
    <row r="25" spans="1:39" x14ac:dyDescent="0.2">
      <c r="A25" s="23" t="s">
        <v>222</v>
      </c>
    </row>
    <row r="27" spans="1:39" ht="15" x14ac:dyDescent="0.25">
      <c r="A27" s="203" t="s">
        <v>180</v>
      </c>
    </row>
  </sheetData>
  <mergeCells count="6">
    <mergeCell ref="R4:T4"/>
    <mergeCell ref="C4:E4"/>
    <mergeCell ref="F4:H4"/>
    <mergeCell ref="I4:K4"/>
    <mergeCell ref="L4:N4"/>
    <mergeCell ref="O4:Q4"/>
  </mergeCells>
  <conditionalFormatting sqref="C6:C7">
    <cfRule type="expression" dxfId="200" priority="198">
      <formula>#REF!=4</formula>
    </cfRule>
    <cfRule type="expression" dxfId="199" priority="199">
      <formula>#REF!=3</formula>
    </cfRule>
    <cfRule type="expression" dxfId="198" priority="200">
      <formula>#REF!=2</formula>
    </cfRule>
    <cfRule type="expression" dxfId="197" priority="201">
      <formula>#REF!=1</formula>
    </cfRule>
  </conditionalFormatting>
  <conditionalFormatting sqref="C6:C7">
    <cfRule type="expression" dxfId="196" priority="193">
      <formula>#REF!=3</formula>
    </cfRule>
    <cfRule type="expression" dxfId="195" priority="194">
      <formula>#REF!=2</formula>
    </cfRule>
    <cfRule type="expression" dxfId="194" priority="195">
      <formula>#REF!=1</formula>
    </cfRule>
    <cfRule type="expression" dxfId="193" priority="196">
      <formula>#REF!=4</formula>
    </cfRule>
    <cfRule type="expression" dxfId="192" priority="197">
      <formula>#REF!=3</formula>
    </cfRule>
  </conditionalFormatting>
  <conditionalFormatting sqref="D6:D7">
    <cfRule type="expression" dxfId="191" priority="186">
      <formula>#REF!=4</formula>
    </cfRule>
    <cfRule type="expression" dxfId="190" priority="187">
      <formula>#REF!=3</formula>
    </cfRule>
    <cfRule type="expression" dxfId="189" priority="188">
      <formula>#REF!=2</formula>
    </cfRule>
    <cfRule type="expression" dxfId="188" priority="189">
      <formula>#REF!=1</formula>
    </cfRule>
    <cfRule type="expression" dxfId="187" priority="190">
      <formula>#REF!=3</formula>
    </cfRule>
    <cfRule type="expression" dxfId="186" priority="191">
      <formula>#REF!=2</formula>
    </cfRule>
    <cfRule type="expression" dxfId="185" priority="192">
      <formula>#REF!=1</formula>
    </cfRule>
  </conditionalFormatting>
  <conditionalFormatting sqref="C8:C21">
    <cfRule type="expression" dxfId="184" priority="182">
      <formula>#REF!=4</formula>
    </cfRule>
    <cfRule type="expression" dxfId="183" priority="183">
      <formula>#REF!=3</formula>
    </cfRule>
    <cfRule type="expression" dxfId="182" priority="184">
      <formula>#REF!=2</formula>
    </cfRule>
    <cfRule type="expression" dxfId="181" priority="185">
      <formula>#REF!=1</formula>
    </cfRule>
  </conditionalFormatting>
  <conditionalFormatting sqref="C8:C21">
    <cfRule type="expression" dxfId="180" priority="177">
      <formula>#REF!=3</formula>
    </cfRule>
    <cfRule type="expression" dxfId="179" priority="178">
      <formula>#REF!=2</formula>
    </cfRule>
    <cfRule type="expression" dxfId="178" priority="179">
      <formula>#REF!=1</formula>
    </cfRule>
    <cfRule type="expression" dxfId="177" priority="180">
      <formula>#REF!=4</formula>
    </cfRule>
    <cfRule type="expression" dxfId="176" priority="181">
      <formula>#REF!=3</formula>
    </cfRule>
  </conditionalFormatting>
  <conditionalFormatting sqref="D8:D18 D20:D21">
    <cfRule type="expression" dxfId="175" priority="170">
      <formula>#REF!=4</formula>
    </cfRule>
    <cfRule type="expression" dxfId="174" priority="171">
      <formula>#REF!=3</formula>
    </cfRule>
    <cfRule type="expression" dxfId="173" priority="172">
      <formula>#REF!=2</formula>
    </cfRule>
    <cfRule type="expression" dxfId="172" priority="173">
      <formula>#REF!=1</formula>
    </cfRule>
    <cfRule type="expression" dxfId="171" priority="174">
      <formula>#REF!=3</formula>
    </cfRule>
    <cfRule type="expression" dxfId="170" priority="175">
      <formula>#REF!=2</formula>
    </cfRule>
    <cfRule type="expression" dxfId="169" priority="176">
      <formula>#REF!=1</formula>
    </cfRule>
  </conditionalFormatting>
  <conditionalFormatting sqref="F6:F7">
    <cfRule type="expression" dxfId="168" priority="166">
      <formula>#REF!=4</formula>
    </cfRule>
    <cfRule type="expression" dxfId="167" priority="167">
      <formula>#REF!=3</formula>
    </cfRule>
    <cfRule type="expression" dxfId="166" priority="168">
      <formula>#REF!=2</formula>
    </cfRule>
    <cfRule type="expression" dxfId="165" priority="169">
      <formula>#REF!=1</formula>
    </cfRule>
  </conditionalFormatting>
  <conditionalFormatting sqref="F6:F7">
    <cfRule type="expression" dxfId="164" priority="161">
      <formula>#REF!=3</formula>
    </cfRule>
    <cfRule type="expression" dxfId="163" priority="162">
      <formula>#REF!=2</formula>
    </cfRule>
    <cfRule type="expression" dxfId="162" priority="163">
      <formula>#REF!=1</formula>
    </cfRule>
    <cfRule type="expression" dxfId="161" priority="164">
      <formula>#REF!=4</formula>
    </cfRule>
    <cfRule type="expression" dxfId="160" priority="165">
      <formula>#REF!=3</formula>
    </cfRule>
  </conditionalFormatting>
  <conditionalFormatting sqref="G6:G7">
    <cfRule type="expression" dxfId="159" priority="154">
      <formula>#REF!=4</formula>
    </cfRule>
    <cfRule type="expression" dxfId="158" priority="155">
      <formula>#REF!=3</formula>
    </cfRule>
    <cfRule type="expression" dxfId="157" priority="156">
      <formula>#REF!=2</formula>
    </cfRule>
    <cfRule type="expression" dxfId="156" priority="157">
      <formula>#REF!=1</formula>
    </cfRule>
    <cfRule type="expression" dxfId="155" priority="158">
      <formula>#REF!=3</formula>
    </cfRule>
    <cfRule type="expression" dxfId="154" priority="159">
      <formula>#REF!=2</formula>
    </cfRule>
    <cfRule type="expression" dxfId="153" priority="160">
      <formula>#REF!=1</formula>
    </cfRule>
  </conditionalFormatting>
  <conditionalFormatting sqref="F8:F21">
    <cfRule type="expression" dxfId="152" priority="150">
      <formula>#REF!=4</formula>
    </cfRule>
    <cfRule type="expression" dxfId="151" priority="151">
      <formula>#REF!=3</formula>
    </cfRule>
    <cfRule type="expression" dxfId="150" priority="152">
      <formula>#REF!=2</formula>
    </cfRule>
    <cfRule type="expression" dxfId="149" priority="153">
      <formula>#REF!=1</formula>
    </cfRule>
  </conditionalFormatting>
  <conditionalFormatting sqref="F8:F21">
    <cfRule type="expression" dxfId="148" priority="145">
      <formula>#REF!=3</formula>
    </cfRule>
    <cfRule type="expression" dxfId="147" priority="146">
      <formula>#REF!=2</formula>
    </cfRule>
    <cfRule type="expression" dxfId="146" priority="147">
      <formula>#REF!=1</formula>
    </cfRule>
    <cfRule type="expression" dxfId="145" priority="148">
      <formula>#REF!=4</formula>
    </cfRule>
    <cfRule type="expression" dxfId="144" priority="149">
      <formula>#REF!=3</formula>
    </cfRule>
  </conditionalFormatting>
  <conditionalFormatting sqref="G8:G21">
    <cfRule type="expression" dxfId="143" priority="138">
      <formula>#REF!=4</formula>
    </cfRule>
    <cfRule type="expression" dxfId="142" priority="139">
      <formula>#REF!=3</formula>
    </cfRule>
    <cfRule type="expression" dxfId="141" priority="140">
      <formula>#REF!=2</formula>
    </cfRule>
    <cfRule type="expression" dxfId="140" priority="141">
      <formula>#REF!=1</formula>
    </cfRule>
    <cfRule type="expression" dxfId="139" priority="142">
      <formula>#REF!=3</formula>
    </cfRule>
    <cfRule type="expression" dxfId="138" priority="143">
      <formula>#REF!=2</formula>
    </cfRule>
    <cfRule type="expression" dxfId="137" priority="144">
      <formula>#REF!=1</formula>
    </cfRule>
  </conditionalFormatting>
  <conditionalFormatting sqref="I6:I7">
    <cfRule type="expression" dxfId="136" priority="134">
      <formula>#REF!=4</formula>
    </cfRule>
    <cfRule type="expression" dxfId="135" priority="135">
      <formula>#REF!=3</formula>
    </cfRule>
    <cfRule type="expression" dxfId="134" priority="136">
      <formula>#REF!=2</formula>
    </cfRule>
    <cfRule type="expression" dxfId="133" priority="137">
      <formula>#REF!=1</formula>
    </cfRule>
  </conditionalFormatting>
  <conditionalFormatting sqref="I6:I7">
    <cfRule type="expression" dxfId="132" priority="129">
      <formula>#REF!=3</formula>
    </cfRule>
    <cfRule type="expression" dxfId="131" priority="130">
      <formula>#REF!=2</formula>
    </cfRule>
    <cfRule type="expression" dxfId="130" priority="131">
      <formula>#REF!=1</formula>
    </cfRule>
    <cfRule type="expression" dxfId="129" priority="132">
      <formula>#REF!=4</formula>
    </cfRule>
    <cfRule type="expression" dxfId="128" priority="133">
      <formula>#REF!=3</formula>
    </cfRule>
  </conditionalFormatting>
  <conditionalFormatting sqref="J6:J7">
    <cfRule type="expression" dxfId="127" priority="122">
      <formula>#REF!=4</formula>
    </cfRule>
    <cfRule type="expression" dxfId="126" priority="123">
      <formula>#REF!=3</formula>
    </cfRule>
    <cfRule type="expression" dxfId="125" priority="124">
      <formula>#REF!=2</formula>
    </cfRule>
    <cfRule type="expression" dxfId="124" priority="125">
      <formula>#REF!=1</formula>
    </cfRule>
    <cfRule type="expression" dxfId="123" priority="126">
      <formula>#REF!=3</formula>
    </cfRule>
    <cfRule type="expression" dxfId="122" priority="127">
      <formula>#REF!=2</formula>
    </cfRule>
    <cfRule type="expression" dxfId="121" priority="128">
      <formula>#REF!=1</formula>
    </cfRule>
  </conditionalFormatting>
  <conditionalFormatting sqref="I8:I21">
    <cfRule type="expression" dxfId="120" priority="118">
      <formula>#REF!=4</formula>
    </cfRule>
    <cfRule type="expression" dxfId="119" priority="119">
      <formula>#REF!=3</formula>
    </cfRule>
    <cfRule type="expression" dxfId="118" priority="120">
      <formula>#REF!=2</formula>
    </cfRule>
    <cfRule type="expression" dxfId="117" priority="121">
      <formula>#REF!=1</formula>
    </cfRule>
  </conditionalFormatting>
  <conditionalFormatting sqref="I8:I21">
    <cfRule type="expression" dxfId="116" priority="113">
      <formula>#REF!=3</formula>
    </cfRule>
    <cfRule type="expression" dxfId="115" priority="114">
      <formula>#REF!=2</formula>
    </cfRule>
    <cfRule type="expression" dxfId="114" priority="115">
      <formula>#REF!=1</formula>
    </cfRule>
    <cfRule type="expression" dxfId="113" priority="116">
      <formula>#REF!=4</formula>
    </cfRule>
    <cfRule type="expression" dxfId="112" priority="117">
      <formula>#REF!=3</formula>
    </cfRule>
  </conditionalFormatting>
  <conditionalFormatting sqref="J8:J21">
    <cfRule type="expression" dxfId="111" priority="106">
      <formula>#REF!=4</formula>
    </cfRule>
    <cfRule type="expression" dxfId="110" priority="107">
      <formula>#REF!=3</formula>
    </cfRule>
    <cfRule type="expression" dxfId="109" priority="108">
      <formula>#REF!=2</formula>
    </cfRule>
    <cfRule type="expression" dxfId="108" priority="109">
      <formula>#REF!=1</formula>
    </cfRule>
    <cfRule type="expression" dxfId="107" priority="110">
      <formula>#REF!=3</formula>
    </cfRule>
    <cfRule type="expression" dxfId="106" priority="111">
      <formula>#REF!=2</formula>
    </cfRule>
    <cfRule type="expression" dxfId="105" priority="112">
      <formula>#REF!=1</formula>
    </cfRule>
  </conditionalFormatting>
  <conditionalFormatting sqref="L6:L7">
    <cfRule type="expression" dxfId="104" priority="102">
      <formula>#REF!=4</formula>
    </cfRule>
    <cfRule type="expression" dxfId="103" priority="103">
      <formula>#REF!=3</formula>
    </cfRule>
    <cfRule type="expression" dxfId="102" priority="104">
      <formula>#REF!=2</formula>
    </cfRule>
    <cfRule type="expression" dxfId="101" priority="105">
      <formula>#REF!=1</formula>
    </cfRule>
  </conditionalFormatting>
  <conditionalFormatting sqref="L6:L7">
    <cfRule type="expression" dxfId="100" priority="97">
      <formula>#REF!=3</formula>
    </cfRule>
    <cfRule type="expression" dxfId="99" priority="98">
      <formula>#REF!=2</formula>
    </cfRule>
    <cfRule type="expression" dxfId="98" priority="99">
      <formula>#REF!=1</formula>
    </cfRule>
    <cfRule type="expression" dxfId="97" priority="100">
      <formula>#REF!=4</formula>
    </cfRule>
    <cfRule type="expression" dxfId="96" priority="101">
      <formula>#REF!=3</formula>
    </cfRule>
  </conditionalFormatting>
  <conditionalFormatting sqref="M6:M7">
    <cfRule type="expression" dxfId="95" priority="90">
      <formula>#REF!=4</formula>
    </cfRule>
    <cfRule type="expression" dxfId="94" priority="91">
      <formula>#REF!=3</formula>
    </cfRule>
    <cfRule type="expression" dxfId="93" priority="92">
      <formula>#REF!=2</formula>
    </cfRule>
    <cfRule type="expression" dxfId="92" priority="93">
      <formula>#REF!=1</formula>
    </cfRule>
    <cfRule type="expression" dxfId="91" priority="94">
      <formula>#REF!=3</formula>
    </cfRule>
    <cfRule type="expression" dxfId="90" priority="95">
      <formula>#REF!=2</formula>
    </cfRule>
    <cfRule type="expression" dxfId="89" priority="96">
      <formula>#REF!=1</formula>
    </cfRule>
  </conditionalFormatting>
  <conditionalFormatting sqref="L8:L21">
    <cfRule type="expression" dxfId="88" priority="86">
      <formula>#REF!=4</formula>
    </cfRule>
    <cfRule type="expression" dxfId="87" priority="87">
      <formula>#REF!=3</formula>
    </cfRule>
    <cfRule type="expression" dxfId="86" priority="88">
      <formula>#REF!=2</formula>
    </cfRule>
    <cfRule type="expression" dxfId="85" priority="89">
      <formula>#REF!=1</formula>
    </cfRule>
  </conditionalFormatting>
  <conditionalFormatting sqref="L8:L21">
    <cfRule type="expression" dxfId="84" priority="81">
      <formula>#REF!=3</formula>
    </cfRule>
    <cfRule type="expression" dxfId="83" priority="82">
      <formula>#REF!=2</formula>
    </cfRule>
    <cfRule type="expression" dxfId="82" priority="83">
      <formula>#REF!=1</formula>
    </cfRule>
    <cfRule type="expression" dxfId="81" priority="84">
      <formula>#REF!=4</formula>
    </cfRule>
    <cfRule type="expression" dxfId="80" priority="85">
      <formula>#REF!=3</formula>
    </cfRule>
  </conditionalFormatting>
  <conditionalFormatting sqref="M8:M21">
    <cfRule type="expression" dxfId="79" priority="74">
      <formula>#REF!=4</formula>
    </cfRule>
    <cfRule type="expression" dxfId="78" priority="75">
      <formula>#REF!=3</formula>
    </cfRule>
    <cfRule type="expression" dxfId="77" priority="76">
      <formula>#REF!=2</formula>
    </cfRule>
    <cfRule type="expression" dxfId="76" priority="77">
      <formula>#REF!=1</formula>
    </cfRule>
    <cfRule type="expression" dxfId="75" priority="78">
      <formula>#REF!=3</formula>
    </cfRule>
    <cfRule type="expression" dxfId="74" priority="79">
      <formula>#REF!=2</formula>
    </cfRule>
    <cfRule type="expression" dxfId="73" priority="80">
      <formula>#REF!=1</formula>
    </cfRule>
  </conditionalFormatting>
  <conditionalFormatting sqref="O6:O7">
    <cfRule type="expression" dxfId="72" priority="70">
      <formula>#REF!=4</formula>
    </cfRule>
    <cfRule type="expression" dxfId="71" priority="71">
      <formula>#REF!=3</formula>
    </cfRule>
    <cfRule type="expression" dxfId="70" priority="72">
      <formula>#REF!=2</formula>
    </cfRule>
    <cfRule type="expression" dxfId="69" priority="73">
      <formula>#REF!=1</formula>
    </cfRule>
  </conditionalFormatting>
  <conditionalFormatting sqref="O6:O7">
    <cfRule type="expression" dxfId="68" priority="65">
      <formula>#REF!=3</formula>
    </cfRule>
    <cfRule type="expression" dxfId="67" priority="66">
      <formula>#REF!=2</formula>
    </cfRule>
    <cfRule type="expression" dxfId="66" priority="67">
      <formula>#REF!=1</formula>
    </cfRule>
    <cfRule type="expression" dxfId="65" priority="68">
      <formula>#REF!=4</formula>
    </cfRule>
    <cfRule type="expression" dxfId="64" priority="69">
      <formula>#REF!=3</formula>
    </cfRule>
  </conditionalFormatting>
  <conditionalFormatting sqref="P6:P7">
    <cfRule type="expression" dxfId="63" priority="58">
      <formula>#REF!=4</formula>
    </cfRule>
    <cfRule type="expression" dxfId="62" priority="59">
      <formula>#REF!=3</formula>
    </cfRule>
    <cfRule type="expression" dxfId="61" priority="60">
      <formula>#REF!=2</formula>
    </cfRule>
    <cfRule type="expression" dxfId="60" priority="61">
      <formula>#REF!=1</formula>
    </cfRule>
    <cfRule type="expression" dxfId="59" priority="62">
      <formula>#REF!=3</formula>
    </cfRule>
    <cfRule type="expression" dxfId="58" priority="63">
      <formula>#REF!=2</formula>
    </cfRule>
    <cfRule type="expression" dxfId="57" priority="64">
      <formula>#REF!=1</formula>
    </cfRule>
  </conditionalFormatting>
  <conditionalFormatting sqref="O8:O21">
    <cfRule type="expression" dxfId="56" priority="54">
      <formula>#REF!=4</formula>
    </cfRule>
    <cfRule type="expression" dxfId="55" priority="55">
      <formula>#REF!=3</formula>
    </cfRule>
    <cfRule type="expression" dxfId="54" priority="56">
      <formula>#REF!=2</formula>
    </cfRule>
    <cfRule type="expression" dxfId="53" priority="57">
      <formula>#REF!=1</formula>
    </cfRule>
  </conditionalFormatting>
  <conditionalFormatting sqref="O8:O21">
    <cfRule type="expression" dxfId="52" priority="49">
      <formula>#REF!=3</formula>
    </cfRule>
    <cfRule type="expression" dxfId="51" priority="50">
      <formula>#REF!=2</formula>
    </cfRule>
    <cfRule type="expression" dxfId="50" priority="51">
      <formula>#REF!=1</formula>
    </cfRule>
    <cfRule type="expression" dxfId="49" priority="52">
      <formula>#REF!=4</formula>
    </cfRule>
    <cfRule type="expression" dxfId="48" priority="53">
      <formula>#REF!=3</formula>
    </cfRule>
  </conditionalFormatting>
  <conditionalFormatting sqref="P8:P21">
    <cfRule type="expression" dxfId="47" priority="42">
      <formula>#REF!=4</formula>
    </cfRule>
    <cfRule type="expression" dxfId="46" priority="43">
      <formula>#REF!=3</formula>
    </cfRule>
    <cfRule type="expression" dxfId="45" priority="44">
      <formula>#REF!=2</formula>
    </cfRule>
    <cfRule type="expression" dxfId="44" priority="45">
      <formula>#REF!=1</formula>
    </cfRule>
    <cfRule type="expression" dxfId="43" priority="46">
      <formula>#REF!=3</formula>
    </cfRule>
    <cfRule type="expression" dxfId="42" priority="47">
      <formula>#REF!=2</formula>
    </cfRule>
    <cfRule type="expression" dxfId="41" priority="48">
      <formula>#REF!=1</formula>
    </cfRule>
  </conditionalFormatting>
  <conditionalFormatting sqref="R6:R7">
    <cfRule type="expression" dxfId="40" priority="38">
      <formula>#REF!=4</formula>
    </cfRule>
    <cfRule type="expression" dxfId="39" priority="39">
      <formula>#REF!=3</formula>
    </cfRule>
    <cfRule type="expression" dxfId="38" priority="40">
      <formula>#REF!=2</formula>
    </cfRule>
    <cfRule type="expression" dxfId="37" priority="41">
      <formula>#REF!=1</formula>
    </cfRule>
  </conditionalFormatting>
  <conditionalFormatting sqref="R6:R7">
    <cfRule type="expression" dxfId="36" priority="33">
      <formula>#REF!=3</formula>
    </cfRule>
    <cfRule type="expression" dxfId="35" priority="34">
      <formula>#REF!=2</formula>
    </cfRule>
    <cfRule type="expression" dxfId="34" priority="35">
      <formula>#REF!=1</formula>
    </cfRule>
    <cfRule type="expression" dxfId="33" priority="36">
      <formula>#REF!=4</formula>
    </cfRule>
    <cfRule type="expression" dxfId="32" priority="37">
      <formula>#REF!=3</formula>
    </cfRule>
  </conditionalFormatting>
  <conditionalFormatting sqref="S6:S7">
    <cfRule type="expression" dxfId="31" priority="26">
      <formula>#REF!=4</formula>
    </cfRule>
    <cfRule type="expression" dxfId="30" priority="27">
      <formula>#REF!=3</formula>
    </cfRule>
    <cfRule type="expression" dxfId="29" priority="28">
      <formula>#REF!=2</formula>
    </cfRule>
    <cfRule type="expression" dxfId="28" priority="29">
      <formula>#REF!=1</formula>
    </cfRule>
    <cfRule type="expression" dxfId="27" priority="30">
      <formula>#REF!=3</formula>
    </cfRule>
    <cfRule type="expression" dxfId="26" priority="31">
      <formula>#REF!=2</formula>
    </cfRule>
    <cfRule type="expression" dxfId="25" priority="32">
      <formula>#REF!=1</formula>
    </cfRule>
  </conditionalFormatting>
  <conditionalFormatting sqref="R8:R21">
    <cfRule type="expression" dxfId="24" priority="22">
      <formula>#REF!=4</formula>
    </cfRule>
    <cfRule type="expression" dxfId="23" priority="23">
      <formula>#REF!=3</formula>
    </cfRule>
    <cfRule type="expression" dxfId="22" priority="24">
      <formula>#REF!=2</formula>
    </cfRule>
    <cfRule type="expression" dxfId="21" priority="25">
      <formula>#REF!=1</formula>
    </cfRule>
  </conditionalFormatting>
  <conditionalFormatting sqref="R8:R21">
    <cfRule type="expression" dxfId="20" priority="17">
      <formula>#REF!=3</formula>
    </cfRule>
    <cfRule type="expression" dxfId="19" priority="18">
      <formula>#REF!=2</formula>
    </cfRule>
    <cfRule type="expression" dxfId="18" priority="19">
      <formula>#REF!=1</formula>
    </cfRule>
    <cfRule type="expression" dxfId="17" priority="20">
      <formula>#REF!=4</formula>
    </cfRule>
    <cfRule type="expression" dxfId="16" priority="21">
      <formula>#REF!=3</formula>
    </cfRule>
  </conditionalFormatting>
  <conditionalFormatting sqref="S8:S21">
    <cfRule type="expression" dxfId="15" priority="10">
      <formula>#REF!=4</formula>
    </cfRule>
    <cfRule type="expression" dxfId="14" priority="11">
      <formula>#REF!=3</formula>
    </cfRule>
    <cfRule type="expression" dxfId="13" priority="12">
      <formula>#REF!=2</formula>
    </cfRule>
    <cfRule type="expression" dxfId="12" priority="13">
      <formula>#REF!=1</formula>
    </cfRule>
    <cfRule type="expression" dxfId="11" priority="14">
      <formula>#REF!=3</formula>
    </cfRule>
    <cfRule type="expression" dxfId="10" priority="15">
      <formula>#REF!=2</formula>
    </cfRule>
    <cfRule type="expression" dxfId="9" priority="16">
      <formula>#REF!=1</formula>
    </cfRule>
  </conditionalFormatting>
  <conditionalFormatting sqref="D19">
    <cfRule type="expression" dxfId="8" priority="6">
      <formula>#REF!=4</formula>
    </cfRule>
    <cfRule type="expression" dxfId="7" priority="7">
      <formula>#REF!=3</formula>
    </cfRule>
    <cfRule type="expression" dxfId="6" priority="8">
      <formula>#REF!=2</formula>
    </cfRule>
    <cfRule type="expression" dxfId="5" priority="9">
      <formula>#REF!=1</formula>
    </cfRule>
  </conditionalFormatting>
  <conditionalFormatting sqref="D19">
    <cfRule type="expression" dxfId="4" priority="1">
      <formula>#REF!=3</formula>
    </cfRule>
    <cfRule type="expression" dxfId="3" priority="2">
      <formula>#REF!=2</formula>
    </cfRule>
    <cfRule type="expression" dxfId="2" priority="3">
      <formula>#REF!=1</formula>
    </cfRule>
    <cfRule type="expression" dxfId="1" priority="4">
      <formula>#REF!=4</formula>
    </cfRule>
    <cfRule type="expression" dxfId="0" priority="5">
      <formula>#REF!=3</formula>
    </cfRule>
  </conditionalFormatting>
  <hyperlinks>
    <hyperlink ref="A27" location="Consolidado!A1" display="Volver Consolidado" xr:uid="{00000000-0004-0000-0C00-000000000000}"/>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R20"/>
  <sheetViews>
    <sheetView zoomScale="120" zoomScaleNormal="120" workbookViewId="0">
      <selection activeCell="A21" sqref="A21"/>
    </sheetView>
  </sheetViews>
  <sheetFormatPr baseColWidth="10" defaultRowHeight="15" x14ac:dyDescent="0.25"/>
  <cols>
    <col min="1" max="1" width="7.140625" style="26" customWidth="1"/>
    <col min="2" max="3" width="13" style="26" customWidth="1"/>
    <col min="4" max="96" width="11.42578125" style="26"/>
  </cols>
  <sheetData>
    <row r="1" spans="1:4" x14ac:dyDescent="0.25">
      <c r="A1" s="28" t="s">
        <v>79</v>
      </c>
    </row>
    <row r="2" spans="1:4" x14ac:dyDescent="0.25">
      <c r="A2" s="184" t="s">
        <v>51</v>
      </c>
    </row>
    <row r="3" spans="1:4" x14ac:dyDescent="0.25">
      <c r="A3" s="165" t="s">
        <v>189</v>
      </c>
    </row>
    <row r="4" spans="1:4" ht="15.75" thickBot="1" x14ac:dyDescent="0.3">
      <c r="A4" s="165"/>
    </row>
    <row r="5" spans="1:4" ht="35.25" customHeight="1" x14ac:dyDescent="0.25">
      <c r="A5" s="205" t="s">
        <v>50</v>
      </c>
      <c r="B5" s="206" t="s">
        <v>181</v>
      </c>
      <c r="C5" s="207" t="s">
        <v>46</v>
      </c>
      <c r="D5" s="208" t="s">
        <v>48</v>
      </c>
    </row>
    <row r="6" spans="1:4" x14ac:dyDescent="0.25">
      <c r="A6" s="30">
        <v>2010</v>
      </c>
      <c r="B6" s="204">
        <f>(D6/C6)*100</f>
        <v>17.123698959167335</v>
      </c>
      <c r="C6" s="31">
        <v>2498</v>
      </c>
      <c r="D6" s="29">
        <v>427.75000000000006</v>
      </c>
    </row>
    <row r="7" spans="1:4" x14ac:dyDescent="0.25">
      <c r="A7" s="30">
        <v>2011</v>
      </c>
      <c r="B7" s="204">
        <f t="shared" ref="B7:B14" si="0">(D7/C7)*100</f>
        <v>30.107526881720425</v>
      </c>
      <c r="C7" s="31">
        <v>1674.0000000000002</v>
      </c>
      <c r="D7" s="29">
        <v>504</v>
      </c>
    </row>
    <row r="8" spans="1:4" x14ac:dyDescent="0.25">
      <c r="A8" s="30">
        <v>2012</v>
      </c>
      <c r="B8" s="204">
        <f t="shared" si="0"/>
        <v>39.689341189073382</v>
      </c>
      <c r="C8" s="31">
        <v>2333.75</v>
      </c>
      <c r="D8" s="29">
        <v>926.25</v>
      </c>
    </row>
    <row r="9" spans="1:4" x14ac:dyDescent="0.25">
      <c r="A9" s="30">
        <v>2013</v>
      </c>
      <c r="B9" s="204">
        <f t="shared" si="0"/>
        <v>35.489914444513836</v>
      </c>
      <c r="C9" s="31">
        <v>4003.2499999999995</v>
      </c>
      <c r="D9" s="29">
        <v>1420.75</v>
      </c>
    </row>
    <row r="10" spans="1:4" x14ac:dyDescent="0.25">
      <c r="A10" s="30">
        <v>2014</v>
      </c>
      <c r="B10" s="204">
        <f t="shared" si="0"/>
        <v>40.981100611450806</v>
      </c>
      <c r="C10" s="31">
        <v>3598</v>
      </c>
      <c r="D10" s="29">
        <v>1474.5</v>
      </c>
    </row>
    <row r="11" spans="1:4" x14ac:dyDescent="0.25">
      <c r="A11" s="30">
        <v>2015</v>
      </c>
      <c r="B11" s="204">
        <f t="shared" si="0"/>
        <v>48.225917038052799</v>
      </c>
      <c r="C11" s="31">
        <v>2917</v>
      </c>
      <c r="D11" s="29">
        <v>1406.75</v>
      </c>
    </row>
    <row r="12" spans="1:4" x14ac:dyDescent="0.25">
      <c r="A12" s="30">
        <v>2016</v>
      </c>
      <c r="B12" s="204">
        <f t="shared" si="0"/>
        <v>38.679962013295352</v>
      </c>
      <c r="C12" s="31">
        <v>2632.5</v>
      </c>
      <c r="D12" s="29">
        <v>1018.2500000000001</v>
      </c>
    </row>
    <row r="13" spans="1:4" x14ac:dyDescent="0.25">
      <c r="A13" s="30">
        <v>2017</v>
      </c>
      <c r="B13" s="204">
        <f t="shared" si="0"/>
        <v>36.662869476587325</v>
      </c>
      <c r="C13" s="31">
        <v>4169.75</v>
      </c>
      <c r="D13" s="29">
        <v>1528.75</v>
      </c>
    </row>
    <row r="14" spans="1:4" ht="15.75" thickBot="1" x14ac:dyDescent="0.3">
      <c r="A14" s="30">
        <v>2018</v>
      </c>
      <c r="B14" s="209">
        <f t="shared" si="0"/>
        <v>39.774272504759317</v>
      </c>
      <c r="C14" s="31">
        <v>3677</v>
      </c>
      <c r="D14" s="29">
        <v>1462.5</v>
      </c>
    </row>
    <row r="16" spans="1:4" x14ac:dyDescent="0.25">
      <c r="A16" s="27" t="s">
        <v>52</v>
      </c>
    </row>
    <row r="17" spans="1:1" x14ac:dyDescent="0.25">
      <c r="A17" s="27" t="s">
        <v>49</v>
      </c>
    </row>
    <row r="18" spans="1:1" x14ac:dyDescent="0.25">
      <c r="A18" s="27" t="s">
        <v>83</v>
      </c>
    </row>
    <row r="20" spans="1:1" x14ac:dyDescent="0.25">
      <c r="A20" s="203" t="s">
        <v>180</v>
      </c>
    </row>
  </sheetData>
  <hyperlinks>
    <hyperlink ref="A20" location="Consolidado!A1" display="Volver Consolidado"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22"/>
  <sheetViews>
    <sheetView showGridLines="0" zoomScale="120" zoomScaleNormal="120" workbookViewId="0">
      <selection activeCell="A19" sqref="A19"/>
    </sheetView>
  </sheetViews>
  <sheetFormatPr baseColWidth="10" defaultColWidth="9.140625" defaultRowHeight="15" x14ac:dyDescent="0.25"/>
  <cols>
    <col min="1" max="1" width="8.5703125" style="34" customWidth="1"/>
    <col min="2" max="2" width="12.5703125" style="34" bestFit="1" customWidth="1"/>
    <col min="3" max="8" width="9.85546875" style="34" customWidth="1"/>
    <col min="9" max="9" width="16.7109375" style="34" customWidth="1"/>
    <col min="10" max="16384" width="9.140625" style="34"/>
  </cols>
  <sheetData>
    <row r="1" spans="1:11" x14ac:dyDescent="0.25">
      <c r="A1" s="35" t="s">
        <v>112</v>
      </c>
    </row>
    <row r="2" spans="1:11" x14ac:dyDescent="0.25">
      <c r="A2" s="117" t="s">
        <v>111</v>
      </c>
    </row>
    <row r="3" spans="1:11" x14ac:dyDescent="0.25">
      <c r="A3" s="117"/>
    </row>
    <row r="4" spans="1:11" x14ac:dyDescent="0.25">
      <c r="A4" s="258" t="s">
        <v>71</v>
      </c>
      <c r="B4" s="255" t="s">
        <v>192</v>
      </c>
      <c r="C4" s="256"/>
      <c r="D4" s="256"/>
      <c r="E4" s="256"/>
      <c r="F4" s="256"/>
      <c r="G4" s="256"/>
      <c r="H4" s="257"/>
    </row>
    <row r="5" spans="1:11" ht="15.75" thickBot="1" x14ac:dyDescent="0.3">
      <c r="A5" s="259"/>
      <c r="B5" s="261" t="s">
        <v>72</v>
      </c>
      <c r="C5" s="261" t="s">
        <v>193</v>
      </c>
      <c r="D5" s="261"/>
      <c r="E5" s="261"/>
      <c r="F5" s="263"/>
      <c r="G5" s="261"/>
      <c r="H5" s="261"/>
    </row>
    <row r="6" spans="1:11" x14ac:dyDescent="0.25">
      <c r="A6" s="259"/>
      <c r="B6" s="261"/>
      <c r="C6" s="267" t="s">
        <v>72</v>
      </c>
      <c r="D6" s="261" t="s">
        <v>73</v>
      </c>
      <c r="E6" s="262"/>
      <c r="F6" s="264" t="s">
        <v>113</v>
      </c>
      <c r="G6" s="266" t="s">
        <v>73</v>
      </c>
      <c r="H6" s="261"/>
    </row>
    <row r="7" spans="1:11" x14ac:dyDescent="0.25">
      <c r="A7" s="260"/>
      <c r="B7" s="261"/>
      <c r="C7" s="267"/>
      <c r="D7" s="177" t="s">
        <v>54</v>
      </c>
      <c r="E7" s="178" t="s">
        <v>55</v>
      </c>
      <c r="F7" s="265"/>
      <c r="G7" s="179" t="s">
        <v>74</v>
      </c>
      <c r="H7" s="177" t="s">
        <v>75</v>
      </c>
    </row>
    <row r="8" spans="1:11" x14ac:dyDescent="0.25">
      <c r="A8" s="38">
        <v>2013</v>
      </c>
      <c r="B8" s="119">
        <v>4814</v>
      </c>
      <c r="C8" s="119">
        <f>+D8+E8</f>
        <v>23</v>
      </c>
      <c r="D8" s="119">
        <v>14</v>
      </c>
      <c r="E8" s="120">
        <v>9</v>
      </c>
      <c r="F8" s="122">
        <f t="shared" ref="F8:H12" si="0">+C8/$B8</f>
        <v>4.7777316161196513E-3</v>
      </c>
      <c r="G8" s="121">
        <f t="shared" si="0"/>
        <v>2.9081844619858743E-3</v>
      </c>
      <c r="H8" s="39">
        <f t="shared" si="0"/>
        <v>1.8695471541337765E-3</v>
      </c>
    </row>
    <row r="9" spans="1:11" x14ac:dyDescent="0.25">
      <c r="A9" s="38">
        <v>2014</v>
      </c>
      <c r="B9" s="119">
        <v>5063</v>
      </c>
      <c r="C9" s="119">
        <f t="shared" ref="C9:C12" si="1">+D9+E9</f>
        <v>25</v>
      </c>
      <c r="D9" s="119">
        <v>13</v>
      </c>
      <c r="E9" s="120">
        <v>12</v>
      </c>
      <c r="F9" s="122">
        <f t="shared" si="0"/>
        <v>4.9377839225755484E-3</v>
      </c>
      <c r="G9" s="121">
        <f t="shared" si="0"/>
        <v>2.5676476397392851E-3</v>
      </c>
      <c r="H9" s="39">
        <f t="shared" si="0"/>
        <v>2.3701362828362632E-3</v>
      </c>
    </row>
    <row r="10" spans="1:11" x14ac:dyDescent="0.25">
      <c r="A10" s="38">
        <v>2015</v>
      </c>
      <c r="B10" s="119">
        <v>4664</v>
      </c>
      <c r="C10" s="119">
        <f t="shared" si="1"/>
        <v>11</v>
      </c>
      <c r="D10" s="119">
        <v>6</v>
      </c>
      <c r="E10" s="120">
        <v>5</v>
      </c>
      <c r="F10" s="122">
        <f t="shared" si="0"/>
        <v>2.3584905660377358E-3</v>
      </c>
      <c r="G10" s="121">
        <f t="shared" si="0"/>
        <v>1.2864493996569469E-3</v>
      </c>
      <c r="H10" s="39">
        <f t="shared" si="0"/>
        <v>1.0720411663807891E-3</v>
      </c>
    </row>
    <row r="11" spans="1:11" x14ac:dyDescent="0.25">
      <c r="A11" s="38">
        <v>2016</v>
      </c>
      <c r="B11" s="119">
        <v>4532</v>
      </c>
      <c r="C11" s="119">
        <f t="shared" si="1"/>
        <v>17</v>
      </c>
      <c r="D11" s="119">
        <v>9</v>
      </c>
      <c r="E11" s="120">
        <v>8</v>
      </c>
      <c r="F11" s="122">
        <f t="shared" si="0"/>
        <v>3.7511032656663726E-3</v>
      </c>
      <c r="G11" s="121">
        <f t="shared" si="0"/>
        <v>1.9858781994704323E-3</v>
      </c>
      <c r="H11" s="39">
        <f t="shared" si="0"/>
        <v>1.76522506619594E-3</v>
      </c>
    </row>
    <row r="12" spans="1:11" ht="15.75" thickBot="1" x14ac:dyDescent="0.3">
      <c r="A12" s="38">
        <v>2017</v>
      </c>
      <c r="B12" s="119">
        <v>4268</v>
      </c>
      <c r="C12" s="119">
        <f t="shared" si="1"/>
        <v>12</v>
      </c>
      <c r="D12" s="119">
        <v>3</v>
      </c>
      <c r="E12" s="120">
        <v>9</v>
      </c>
      <c r="F12" s="123">
        <f>+C12/$B12</f>
        <v>2.8116213683223993E-3</v>
      </c>
      <c r="G12" s="121">
        <f t="shared" si="0"/>
        <v>7.0290534208059983E-4</v>
      </c>
      <c r="H12" s="39">
        <f t="shared" si="0"/>
        <v>2.1087160262417996E-3</v>
      </c>
    </row>
    <row r="14" spans="1:11" ht="15" customHeight="1" x14ac:dyDescent="0.25">
      <c r="A14" s="23" t="s">
        <v>227</v>
      </c>
      <c r="B14" s="232"/>
      <c r="C14" s="232"/>
      <c r="D14" s="232"/>
      <c r="E14" s="232"/>
      <c r="F14" s="232"/>
      <c r="G14" s="232"/>
      <c r="H14" s="232"/>
      <c r="I14" s="232"/>
      <c r="J14" s="232"/>
      <c r="K14" s="232"/>
    </row>
    <row r="15" spans="1:11" ht="15" customHeight="1" x14ac:dyDescent="0.25">
      <c r="A15" s="23" t="s">
        <v>76</v>
      </c>
      <c r="B15" s="232"/>
      <c r="C15" s="232"/>
      <c r="D15" s="232"/>
      <c r="E15" s="232"/>
      <c r="F15" s="232"/>
      <c r="G15" s="232"/>
      <c r="H15" s="232"/>
      <c r="I15" s="232"/>
      <c r="J15" s="232"/>
      <c r="K15" s="232"/>
    </row>
    <row r="16" spans="1:11" ht="15" customHeight="1" x14ac:dyDescent="0.25">
      <c r="A16" s="23" t="s">
        <v>77</v>
      </c>
      <c r="B16" s="232"/>
      <c r="C16" s="232"/>
      <c r="D16" s="232"/>
      <c r="E16" s="232"/>
      <c r="F16" s="232"/>
      <c r="G16" s="232"/>
      <c r="H16" s="232"/>
      <c r="I16" s="232"/>
      <c r="J16" s="232"/>
      <c r="K16" s="232"/>
    </row>
    <row r="18" spans="1:4" x14ac:dyDescent="0.25">
      <c r="A18" s="203" t="s">
        <v>180</v>
      </c>
      <c r="D18" s="128"/>
    </row>
    <row r="19" spans="1:4" x14ac:dyDescent="0.25">
      <c r="D19" s="128"/>
    </row>
    <row r="20" spans="1:4" x14ac:dyDescent="0.25">
      <c r="D20" s="128"/>
    </row>
    <row r="21" spans="1:4" x14ac:dyDescent="0.25">
      <c r="D21" s="128"/>
    </row>
    <row r="22" spans="1:4" x14ac:dyDescent="0.25">
      <c r="D22" s="128"/>
    </row>
  </sheetData>
  <mergeCells count="8">
    <mergeCell ref="B4:H4"/>
    <mergeCell ref="A4:A7"/>
    <mergeCell ref="D6:E6"/>
    <mergeCell ref="C5:H5"/>
    <mergeCell ref="F6:F7"/>
    <mergeCell ref="G6:H6"/>
    <mergeCell ref="B5:B7"/>
    <mergeCell ref="C6:C7"/>
  </mergeCells>
  <hyperlinks>
    <hyperlink ref="A18" location="Consolidado!A1" display="Volver Consolidado" xr:uid="{00000000-0004-0000-0E00-000000000000}"/>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18"/>
  <sheetViews>
    <sheetView showGridLines="0" zoomScale="120" zoomScaleNormal="120" workbookViewId="0">
      <selection activeCell="A19" sqref="A19"/>
    </sheetView>
  </sheetViews>
  <sheetFormatPr baseColWidth="10" defaultColWidth="9.140625" defaultRowHeight="15" x14ac:dyDescent="0.25"/>
  <cols>
    <col min="1" max="1" width="8.28515625" style="34" customWidth="1"/>
    <col min="2" max="2" width="12.5703125" style="34" bestFit="1" customWidth="1"/>
    <col min="3" max="8" width="9.85546875" style="34" customWidth="1"/>
    <col min="9" max="9" width="16.7109375" style="34" customWidth="1"/>
    <col min="10" max="16384" width="9.140625" style="34"/>
  </cols>
  <sheetData>
    <row r="1" spans="1:11" x14ac:dyDescent="0.25">
      <c r="A1" s="35" t="s">
        <v>117</v>
      </c>
    </row>
    <row r="2" spans="1:11" x14ac:dyDescent="0.25">
      <c r="A2" s="117" t="s">
        <v>210</v>
      </c>
    </row>
    <row r="3" spans="1:11" x14ac:dyDescent="0.25">
      <c r="A3" s="117"/>
    </row>
    <row r="4" spans="1:11" x14ac:dyDescent="0.25">
      <c r="A4" s="258" t="s">
        <v>71</v>
      </c>
      <c r="B4" s="255" t="s">
        <v>192</v>
      </c>
      <c r="C4" s="256"/>
      <c r="D4" s="256"/>
      <c r="E4" s="256"/>
      <c r="F4" s="256"/>
      <c r="G4" s="256"/>
      <c r="H4" s="257"/>
    </row>
    <row r="5" spans="1:11" ht="15.75" thickBot="1" x14ac:dyDescent="0.3">
      <c r="A5" s="259"/>
      <c r="B5" s="261" t="s">
        <v>72</v>
      </c>
      <c r="C5" s="261" t="s">
        <v>194</v>
      </c>
      <c r="D5" s="261"/>
      <c r="E5" s="261"/>
      <c r="F5" s="263"/>
      <c r="G5" s="261"/>
      <c r="H5" s="261"/>
    </row>
    <row r="6" spans="1:11" x14ac:dyDescent="0.25">
      <c r="A6" s="259"/>
      <c r="B6" s="261"/>
      <c r="C6" s="267" t="s">
        <v>72</v>
      </c>
      <c r="D6" s="261" t="s">
        <v>73</v>
      </c>
      <c r="E6" s="262"/>
      <c r="F6" s="264" t="s">
        <v>113</v>
      </c>
      <c r="G6" s="266" t="s">
        <v>73</v>
      </c>
      <c r="H6" s="261"/>
    </row>
    <row r="7" spans="1:11" x14ac:dyDescent="0.25">
      <c r="A7" s="260"/>
      <c r="B7" s="261"/>
      <c r="C7" s="267"/>
      <c r="D7" s="177" t="s">
        <v>54</v>
      </c>
      <c r="E7" s="178" t="s">
        <v>55</v>
      </c>
      <c r="F7" s="265"/>
      <c r="G7" s="179" t="s">
        <v>74</v>
      </c>
      <c r="H7" s="177" t="s">
        <v>75</v>
      </c>
    </row>
    <row r="8" spans="1:11" x14ac:dyDescent="0.25">
      <c r="A8" s="36">
        <v>2013</v>
      </c>
      <c r="B8" s="118">
        <v>4814</v>
      </c>
      <c r="C8" s="118">
        <f>+D8+E8</f>
        <v>761</v>
      </c>
      <c r="D8" s="118">
        <v>369</v>
      </c>
      <c r="E8" s="124">
        <v>392</v>
      </c>
      <c r="F8" s="126">
        <f>+C8/$B8</f>
        <v>0.15808059825508933</v>
      </c>
      <c r="G8" s="125">
        <f t="shared" ref="G8:H10" si="0">+D8/$B8</f>
        <v>7.6651433319484832E-2</v>
      </c>
      <c r="H8" s="37">
        <f t="shared" si="0"/>
        <v>8.1429164935604481E-2</v>
      </c>
    </row>
    <row r="9" spans="1:11" x14ac:dyDescent="0.25">
      <c r="A9" s="38">
        <v>2014</v>
      </c>
      <c r="B9" s="119">
        <v>5063</v>
      </c>
      <c r="C9" s="119">
        <f t="shared" ref="C9:C12" si="1">+D9+E9</f>
        <v>726</v>
      </c>
      <c r="D9" s="119">
        <v>387</v>
      </c>
      <c r="E9" s="120">
        <v>339</v>
      </c>
      <c r="F9" s="122">
        <f>+C9/$B9</f>
        <v>0.1433932451115939</v>
      </c>
      <c r="G9" s="121">
        <f t="shared" si="0"/>
        <v>7.6436895121469478E-2</v>
      </c>
      <c r="H9" s="39">
        <f t="shared" si="0"/>
        <v>6.6956349990124425E-2</v>
      </c>
    </row>
    <row r="10" spans="1:11" x14ac:dyDescent="0.25">
      <c r="A10" s="38">
        <v>2015</v>
      </c>
      <c r="B10" s="119">
        <v>4664</v>
      </c>
      <c r="C10" s="119">
        <f t="shared" si="1"/>
        <v>598</v>
      </c>
      <c r="D10" s="119">
        <v>309</v>
      </c>
      <c r="E10" s="120">
        <v>289</v>
      </c>
      <c r="F10" s="122">
        <f>+C10/$B10</f>
        <v>0.12821612349914235</v>
      </c>
      <c r="G10" s="121">
        <f t="shared" si="0"/>
        <v>6.6252144082332765E-2</v>
      </c>
      <c r="H10" s="39">
        <f t="shared" si="0"/>
        <v>6.1963979416809603E-2</v>
      </c>
    </row>
    <row r="11" spans="1:11" x14ac:dyDescent="0.25">
      <c r="A11" s="38">
        <v>2016</v>
      </c>
      <c r="B11" s="119">
        <v>4532</v>
      </c>
      <c r="C11" s="119">
        <f t="shared" si="1"/>
        <v>492</v>
      </c>
      <c r="D11" s="119">
        <v>252</v>
      </c>
      <c r="E11" s="120">
        <v>240</v>
      </c>
      <c r="F11" s="122">
        <f>+C11/$B11</f>
        <v>0.10856134157105031</v>
      </c>
      <c r="G11" s="121">
        <f>+D11/$B11</f>
        <v>5.5604589585172108E-2</v>
      </c>
      <c r="H11" s="39">
        <f>+E11/$B11</f>
        <v>5.2956751985878202E-2</v>
      </c>
    </row>
    <row r="12" spans="1:11" ht="15.75" thickBot="1" x14ac:dyDescent="0.3">
      <c r="A12" s="38">
        <v>2017</v>
      </c>
      <c r="B12" s="119">
        <v>4268</v>
      </c>
      <c r="C12" s="119">
        <f t="shared" si="1"/>
        <v>379</v>
      </c>
      <c r="D12" s="119">
        <v>184</v>
      </c>
      <c r="E12" s="120">
        <v>195</v>
      </c>
      <c r="F12" s="123">
        <f>+C12/$B12</f>
        <v>8.8800374882849115E-2</v>
      </c>
      <c r="G12" s="121">
        <f>+D12/$B12</f>
        <v>4.3111527647610122E-2</v>
      </c>
      <c r="H12" s="39">
        <f>+E12/$B12</f>
        <v>4.5688847235238986E-2</v>
      </c>
    </row>
    <row r="14" spans="1:11" ht="15" customHeight="1" x14ac:dyDescent="0.25">
      <c r="A14" s="233" t="s">
        <v>227</v>
      </c>
      <c r="B14" s="234"/>
      <c r="C14" s="234"/>
      <c r="D14" s="234"/>
      <c r="E14" s="234"/>
      <c r="F14" s="234"/>
      <c r="G14" s="234"/>
      <c r="H14" s="234"/>
      <c r="I14" s="234"/>
      <c r="J14" s="234"/>
      <c r="K14" s="234"/>
    </row>
    <row r="15" spans="1:11" ht="15" customHeight="1" x14ac:dyDescent="0.25">
      <c r="A15" s="233" t="s">
        <v>76</v>
      </c>
      <c r="B15" s="234"/>
      <c r="C15" s="234"/>
      <c r="D15" s="234"/>
      <c r="E15" s="234"/>
      <c r="F15" s="234"/>
      <c r="G15" s="234"/>
      <c r="H15" s="234"/>
      <c r="I15" s="234"/>
      <c r="J15" s="234"/>
      <c r="K15" s="234"/>
    </row>
    <row r="16" spans="1:11" ht="15" customHeight="1" x14ac:dyDescent="0.25">
      <c r="A16" s="233" t="s">
        <v>77</v>
      </c>
      <c r="B16" s="234"/>
      <c r="C16" s="234"/>
      <c r="D16" s="234"/>
      <c r="E16" s="234"/>
      <c r="F16" s="234"/>
      <c r="G16" s="234"/>
      <c r="H16" s="234"/>
      <c r="I16" s="234"/>
      <c r="J16" s="234"/>
      <c r="K16" s="234"/>
    </row>
    <row r="18" spans="1:1" x14ac:dyDescent="0.25">
      <c r="A18" s="203" t="s">
        <v>180</v>
      </c>
    </row>
  </sheetData>
  <mergeCells count="8">
    <mergeCell ref="B4:H4"/>
    <mergeCell ref="A4:A7"/>
    <mergeCell ref="C5:H5"/>
    <mergeCell ref="G6:H6"/>
    <mergeCell ref="F6:F7"/>
    <mergeCell ref="B5:B7"/>
    <mergeCell ref="C6:C7"/>
    <mergeCell ref="D6:E6"/>
  </mergeCells>
  <hyperlinks>
    <hyperlink ref="A18" location="Consolidado!A1" display="Volver Consolidado" xr:uid="{00000000-0004-0000-0F00-000000000000}"/>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18"/>
  <sheetViews>
    <sheetView showGridLines="0" zoomScale="120" zoomScaleNormal="120" workbookViewId="0">
      <selection activeCell="A19" sqref="A19"/>
    </sheetView>
  </sheetViews>
  <sheetFormatPr baseColWidth="10" defaultColWidth="9.140625" defaultRowHeight="15" x14ac:dyDescent="0.25"/>
  <cols>
    <col min="1" max="1" width="9.140625" style="34"/>
    <col min="2" max="2" width="12.5703125" style="34" bestFit="1" customWidth="1"/>
    <col min="3" max="8" width="9.85546875" style="34" customWidth="1"/>
    <col min="9" max="9" width="16.7109375" style="34" customWidth="1"/>
    <col min="10" max="16384" width="9.140625" style="34"/>
  </cols>
  <sheetData>
    <row r="1" spans="1:11" x14ac:dyDescent="0.25">
      <c r="A1" s="35" t="s">
        <v>118</v>
      </c>
    </row>
    <row r="2" spans="1:11" x14ac:dyDescent="0.25">
      <c r="A2" s="117" t="s">
        <v>114</v>
      </c>
    </row>
    <row r="3" spans="1:11" x14ac:dyDescent="0.25">
      <c r="A3" s="117"/>
    </row>
    <row r="4" spans="1:11" x14ac:dyDescent="0.25">
      <c r="A4" s="258" t="s">
        <v>71</v>
      </c>
      <c r="B4" s="255" t="s">
        <v>192</v>
      </c>
      <c r="C4" s="256"/>
      <c r="D4" s="256"/>
      <c r="E4" s="256"/>
      <c r="F4" s="256"/>
      <c r="G4" s="256"/>
      <c r="H4" s="257"/>
    </row>
    <row r="5" spans="1:11" ht="15.75" thickBot="1" x14ac:dyDescent="0.3">
      <c r="A5" s="259"/>
      <c r="B5" s="261" t="s">
        <v>72</v>
      </c>
      <c r="C5" s="261" t="s">
        <v>195</v>
      </c>
      <c r="D5" s="261"/>
      <c r="E5" s="261"/>
      <c r="F5" s="263"/>
      <c r="G5" s="261"/>
      <c r="H5" s="261"/>
    </row>
    <row r="6" spans="1:11" x14ac:dyDescent="0.25">
      <c r="A6" s="259"/>
      <c r="B6" s="261"/>
      <c r="C6" s="267" t="s">
        <v>72</v>
      </c>
      <c r="D6" s="261" t="s">
        <v>73</v>
      </c>
      <c r="E6" s="262"/>
      <c r="F6" s="264" t="s">
        <v>115</v>
      </c>
      <c r="G6" s="266" t="s">
        <v>73</v>
      </c>
      <c r="H6" s="261"/>
    </row>
    <row r="7" spans="1:11" x14ac:dyDescent="0.25">
      <c r="A7" s="260"/>
      <c r="B7" s="261"/>
      <c r="C7" s="267"/>
      <c r="D7" s="177" t="s">
        <v>54</v>
      </c>
      <c r="E7" s="178" t="s">
        <v>55</v>
      </c>
      <c r="F7" s="265"/>
      <c r="G7" s="179" t="s">
        <v>74</v>
      </c>
      <c r="H7" s="177" t="s">
        <v>75</v>
      </c>
    </row>
    <row r="8" spans="1:11" x14ac:dyDescent="0.25">
      <c r="A8" s="38">
        <v>2013</v>
      </c>
      <c r="B8" s="40">
        <v>4814</v>
      </c>
      <c r="C8" s="38">
        <f>+D8+E8</f>
        <v>0</v>
      </c>
      <c r="D8" s="38">
        <v>0</v>
      </c>
      <c r="E8" s="127">
        <v>0</v>
      </c>
      <c r="F8" s="122">
        <f t="shared" ref="F8:H12" si="0">+C8/$B8</f>
        <v>0</v>
      </c>
      <c r="G8" s="121">
        <f t="shared" si="0"/>
        <v>0</v>
      </c>
      <c r="H8" s="39">
        <f t="shared" si="0"/>
        <v>0</v>
      </c>
    </row>
    <row r="9" spans="1:11" x14ac:dyDescent="0.25">
      <c r="A9" s="38">
        <v>2014</v>
      </c>
      <c r="B9" s="40">
        <v>5063</v>
      </c>
      <c r="C9" s="38">
        <f t="shared" ref="C9:C11" si="1">+D9+E9</f>
        <v>0</v>
      </c>
      <c r="D9" s="38">
        <v>0</v>
      </c>
      <c r="E9" s="127">
        <v>0</v>
      </c>
      <c r="F9" s="122">
        <f t="shared" si="0"/>
        <v>0</v>
      </c>
      <c r="G9" s="121">
        <f t="shared" si="0"/>
        <v>0</v>
      </c>
      <c r="H9" s="39">
        <f t="shared" si="0"/>
        <v>0</v>
      </c>
    </row>
    <row r="10" spans="1:11" x14ac:dyDescent="0.25">
      <c r="A10" s="38">
        <v>2015</v>
      </c>
      <c r="B10" s="40">
        <v>4664</v>
      </c>
      <c r="C10" s="38">
        <f t="shared" si="1"/>
        <v>0</v>
      </c>
      <c r="D10" s="38">
        <v>0</v>
      </c>
      <c r="E10" s="127">
        <v>0</v>
      </c>
      <c r="F10" s="122">
        <f t="shared" si="0"/>
        <v>0</v>
      </c>
      <c r="G10" s="121">
        <f t="shared" si="0"/>
        <v>0</v>
      </c>
      <c r="H10" s="39">
        <f t="shared" si="0"/>
        <v>0</v>
      </c>
    </row>
    <row r="11" spans="1:11" x14ac:dyDescent="0.25">
      <c r="A11" s="38">
        <v>2016</v>
      </c>
      <c r="B11" s="40">
        <v>4532</v>
      </c>
      <c r="C11" s="38">
        <f t="shared" si="1"/>
        <v>1</v>
      </c>
      <c r="D11" s="38">
        <v>1</v>
      </c>
      <c r="E11" s="127">
        <v>0</v>
      </c>
      <c r="F11" s="122">
        <f t="shared" si="0"/>
        <v>2.2065313327449251E-4</v>
      </c>
      <c r="G11" s="121">
        <f t="shared" si="0"/>
        <v>2.2065313327449251E-4</v>
      </c>
      <c r="H11" s="39">
        <f t="shared" si="0"/>
        <v>0</v>
      </c>
    </row>
    <row r="12" spans="1:11" ht="15.75" thickBot="1" x14ac:dyDescent="0.3">
      <c r="A12" s="38">
        <v>2017</v>
      </c>
      <c r="B12" s="40">
        <v>4268</v>
      </c>
      <c r="C12" s="38">
        <v>0</v>
      </c>
      <c r="D12" s="38">
        <v>0</v>
      </c>
      <c r="E12" s="127">
        <v>0</v>
      </c>
      <c r="F12" s="123">
        <f t="shared" si="0"/>
        <v>0</v>
      </c>
      <c r="G12" s="121">
        <f t="shared" si="0"/>
        <v>0</v>
      </c>
      <c r="H12" s="39">
        <f t="shared" si="0"/>
        <v>0</v>
      </c>
    </row>
    <row r="14" spans="1:11" ht="15" customHeight="1" x14ac:dyDescent="0.25">
      <c r="A14" s="235" t="s">
        <v>227</v>
      </c>
      <c r="B14" s="236"/>
      <c r="C14" s="236"/>
      <c r="D14" s="236"/>
      <c r="E14" s="236"/>
      <c r="F14" s="236"/>
      <c r="G14" s="236"/>
      <c r="H14" s="236"/>
      <c r="I14" s="236"/>
      <c r="J14" s="236"/>
      <c r="K14" s="236"/>
    </row>
    <row r="15" spans="1:11" ht="15" customHeight="1" x14ac:dyDescent="0.25">
      <c r="A15" s="235" t="s">
        <v>76</v>
      </c>
      <c r="B15" s="236"/>
      <c r="C15" s="236"/>
      <c r="D15" s="236"/>
      <c r="E15" s="236"/>
      <c r="F15" s="236"/>
      <c r="G15" s="236"/>
      <c r="H15" s="236"/>
      <c r="I15" s="236"/>
      <c r="J15" s="236"/>
      <c r="K15" s="236"/>
    </row>
    <row r="16" spans="1:11" ht="15" customHeight="1" x14ac:dyDescent="0.25">
      <c r="A16" s="235" t="s">
        <v>77</v>
      </c>
      <c r="B16" s="236"/>
      <c r="C16" s="236"/>
      <c r="D16" s="236"/>
      <c r="E16" s="236"/>
      <c r="F16" s="236"/>
      <c r="G16" s="236"/>
      <c r="H16" s="236"/>
      <c r="I16" s="236"/>
      <c r="J16" s="236"/>
      <c r="K16" s="236"/>
    </row>
    <row r="18" spans="1:1" x14ac:dyDescent="0.25">
      <c r="A18" s="203" t="s">
        <v>180</v>
      </c>
    </row>
  </sheetData>
  <mergeCells count="8">
    <mergeCell ref="B4:H4"/>
    <mergeCell ref="A4:A7"/>
    <mergeCell ref="D6:E6"/>
    <mergeCell ref="C5:H5"/>
    <mergeCell ref="G6:H6"/>
    <mergeCell ref="F6:F7"/>
    <mergeCell ref="B5:B7"/>
    <mergeCell ref="C6:C7"/>
  </mergeCells>
  <hyperlinks>
    <hyperlink ref="A18" location="Consolidado!A1" display="Volver Consolidado" xr:uid="{00000000-0004-0000-1000-000000000000}"/>
  </hyperlink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18"/>
  <sheetViews>
    <sheetView showGridLines="0" zoomScale="120" zoomScaleNormal="120" workbookViewId="0">
      <selection activeCell="A19" sqref="A19"/>
    </sheetView>
  </sheetViews>
  <sheetFormatPr baseColWidth="10" defaultColWidth="9.140625" defaultRowHeight="15" x14ac:dyDescent="0.25"/>
  <cols>
    <col min="1" max="1" width="9.140625" style="34"/>
    <col min="2" max="2" width="13" style="34" customWidth="1"/>
    <col min="3" max="8" width="9.85546875" style="34" customWidth="1"/>
    <col min="9" max="9" width="16.7109375" style="34" customWidth="1"/>
    <col min="10" max="16384" width="9.140625" style="34"/>
  </cols>
  <sheetData>
    <row r="1" spans="1:11" x14ac:dyDescent="0.25">
      <c r="A1" s="35" t="s">
        <v>119</v>
      </c>
    </row>
    <row r="2" spans="1:11" x14ac:dyDescent="0.25">
      <c r="A2" s="117" t="s">
        <v>116</v>
      </c>
    </row>
    <row r="3" spans="1:11" x14ac:dyDescent="0.25">
      <c r="A3" s="117"/>
    </row>
    <row r="4" spans="1:11" x14ac:dyDescent="0.25">
      <c r="A4" s="258" t="s">
        <v>71</v>
      </c>
      <c r="B4" s="255" t="s">
        <v>192</v>
      </c>
      <c r="C4" s="256"/>
      <c r="D4" s="256"/>
      <c r="E4" s="256"/>
      <c r="F4" s="256"/>
      <c r="G4" s="256"/>
      <c r="H4" s="257"/>
    </row>
    <row r="5" spans="1:11" ht="15.75" thickBot="1" x14ac:dyDescent="0.3">
      <c r="A5" s="259"/>
      <c r="B5" s="261" t="s">
        <v>72</v>
      </c>
      <c r="C5" s="261" t="s">
        <v>196</v>
      </c>
      <c r="D5" s="261"/>
      <c r="E5" s="261"/>
      <c r="F5" s="263"/>
      <c r="G5" s="261"/>
      <c r="H5" s="261"/>
    </row>
    <row r="6" spans="1:11" x14ac:dyDescent="0.25">
      <c r="A6" s="259"/>
      <c r="B6" s="261"/>
      <c r="C6" s="267" t="s">
        <v>72</v>
      </c>
      <c r="D6" s="261" t="s">
        <v>73</v>
      </c>
      <c r="E6" s="262"/>
      <c r="F6" s="264" t="s">
        <v>115</v>
      </c>
      <c r="G6" s="266" t="s">
        <v>73</v>
      </c>
      <c r="H6" s="261"/>
    </row>
    <row r="7" spans="1:11" x14ac:dyDescent="0.25">
      <c r="A7" s="260"/>
      <c r="B7" s="261"/>
      <c r="C7" s="267"/>
      <c r="D7" s="177" t="s">
        <v>54</v>
      </c>
      <c r="E7" s="178" t="s">
        <v>55</v>
      </c>
      <c r="F7" s="265"/>
      <c r="G7" s="179" t="s">
        <v>74</v>
      </c>
      <c r="H7" s="177" t="s">
        <v>75</v>
      </c>
    </row>
    <row r="8" spans="1:11" x14ac:dyDescent="0.25">
      <c r="A8" s="38">
        <v>2013</v>
      </c>
      <c r="B8" s="40">
        <v>4814</v>
      </c>
      <c r="C8" s="38">
        <f>+D8+E8</f>
        <v>284</v>
      </c>
      <c r="D8" s="38">
        <v>119</v>
      </c>
      <c r="E8" s="127">
        <v>165</v>
      </c>
      <c r="F8" s="122">
        <f>+C8/$B8</f>
        <v>5.8994599085999168E-2</v>
      </c>
      <c r="G8" s="121">
        <f t="shared" ref="G8:H10" si="0">+D8/$B8</f>
        <v>2.4719567926879935E-2</v>
      </c>
      <c r="H8" s="39">
        <f t="shared" si="0"/>
        <v>3.4275031159119236E-2</v>
      </c>
    </row>
    <row r="9" spans="1:11" x14ac:dyDescent="0.25">
      <c r="A9" s="38">
        <v>2014</v>
      </c>
      <c r="B9" s="40">
        <v>5063</v>
      </c>
      <c r="C9" s="38">
        <f t="shared" ref="C9:C12" si="1">+D9+E9</f>
        <v>288</v>
      </c>
      <c r="D9" s="38">
        <v>143</v>
      </c>
      <c r="E9" s="127">
        <v>145</v>
      </c>
      <c r="F9" s="122">
        <f>+C9/$B9</f>
        <v>5.6883270788070317E-2</v>
      </c>
      <c r="G9" s="121">
        <f t="shared" si="0"/>
        <v>2.8244124037132137E-2</v>
      </c>
      <c r="H9" s="39">
        <f t="shared" si="0"/>
        <v>2.863914675093818E-2</v>
      </c>
    </row>
    <row r="10" spans="1:11" x14ac:dyDescent="0.25">
      <c r="A10" s="38">
        <v>2015</v>
      </c>
      <c r="B10" s="40">
        <v>4664</v>
      </c>
      <c r="C10" s="38">
        <f t="shared" si="1"/>
        <v>231</v>
      </c>
      <c r="D10" s="38">
        <v>118</v>
      </c>
      <c r="E10" s="127">
        <v>113</v>
      </c>
      <c r="F10" s="122">
        <f>+C10/$B10</f>
        <v>4.9528301886792456E-2</v>
      </c>
      <c r="G10" s="121">
        <f t="shared" si="0"/>
        <v>2.5300171526586621E-2</v>
      </c>
      <c r="H10" s="39">
        <f t="shared" si="0"/>
        <v>2.4228130360205831E-2</v>
      </c>
    </row>
    <row r="11" spans="1:11" x14ac:dyDescent="0.25">
      <c r="A11" s="38">
        <v>2016</v>
      </c>
      <c r="B11" s="40">
        <v>4532</v>
      </c>
      <c r="C11" s="38">
        <f t="shared" si="1"/>
        <v>186</v>
      </c>
      <c r="D11" s="38">
        <v>101</v>
      </c>
      <c r="E11" s="127">
        <v>85</v>
      </c>
      <c r="F11" s="122">
        <f>+C11/$B11</f>
        <v>4.1041482789055603E-2</v>
      </c>
      <c r="G11" s="121">
        <f>+D11/$B11</f>
        <v>2.2285966460723741E-2</v>
      </c>
      <c r="H11" s="39">
        <f>+E11/$B11</f>
        <v>1.8755516328331862E-2</v>
      </c>
    </row>
    <row r="12" spans="1:11" ht="15.75" thickBot="1" x14ac:dyDescent="0.3">
      <c r="A12" s="38">
        <v>2017</v>
      </c>
      <c r="B12" s="40">
        <v>4268</v>
      </c>
      <c r="C12" s="38">
        <f t="shared" si="1"/>
        <v>156</v>
      </c>
      <c r="D12" s="38">
        <v>78</v>
      </c>
      <c r="E12" s="127">
        <v>78</v>
      </c>
      <c r="F12" s="123">
        <f>+C12/$B12</f>
        <v>3.6551077788191187E-2</v>
      </c>
      <c r="G12" s="121">
        <f>+D12/$B12</f>
        <v>1.8275538894095594E-2</v>
      </c>
      <c r="H12" s="39">
        <f>+E12/$B12</f>
        <v>1.8275538894095594E-2</v>
      </c>
    </row>
    <row r="14" spans="1:11" x14ac:dyDescent="0.25">
      <c r="A14" s="268" t="s">
        <v>227</v>
      </c>
      <c r="B14" s="269"/>
      <c r="C14" s="269"/>
      <c r="D14" s="269"/>
      <c r="E14" s="269"/>
      <c r="F14" s="269"/>
      <c r="G14" s="269"/>
      <c r="H14" s="269"/>
      <c r="I14" s="269"/>
      <c r="J14" s="269"/>
      <c r="K14" s="269"/>
    </row>
    <row r="15" spans="1:11" x14ac:dyDescent="0.25">
      <c r="A15" s="268" t="s">
        <v>76</v>
      </c>
      <c r="B15" s="269"/>
      <c r="C15" s="269"/>
      <c r="D15" s="269"/>
      <c r="E15" s="269"/>
      <c r="F15" s="269"/>
      <c r="G15" s="269"/>
      <c r="H15" s="269"/>
      <c r="I15" s="269"/>
      <c r="J15" s="269"/>
      <c r="K15" s="269"/>
    </row>
    <row r="16" spans="1:11" x14ac:dyDescent="0.25">
      <c r="A16" s="268" t="s">
        <v>77</v>
      </c>
      <c r="B16" s="269"/>
      <c r="C16" s="269"/>
      <c r="D16" s="269"/>
      <c r="E16" s="269"/>
      <c r="F16" s="269"/>
      <c r="G16" s="269"/>
      <c r="H16" s="269"/>
      <c r="I16" s="269"/>
      <c r="J16" s="269"/>
      <c r="K16" s="269"/>
    </row>
    <row r="18" spans="1:1" x14ac:dyDescent="0.25">
      <c r="A18" s="203" t="s">
        <v>180</v>
      </c>
    </row>
  </sheetData>
  <mergeCells count="11">
    <mergeCell ref="B4:H4"/>
    <mergeCell ref="A4:A7"/>
    <mergeCell ref="A16:K16"/>
    <mergeCell ref="C5:H5"/>
    <mergeCell ref="G6:H6"/>
    <mergeCell ref="F6:F7"/>
    <mergeCell ref="A14:K14"/>
    <mergeCell ref="A15:K15"/>
    <mergeCell ref="B5:B7"/>
    <mergeCell ref="C6:C7"/>
    <mergeCell ref="D6:E6"/>
  </mergeCells>
  <hyperlinks>
    <hyperlink ref="A18" location="Consolidado!A1" display="Volver Consolidado" xr:uid="{00000000-0004-0000-1100-000000000000}"/>
  </hyperlink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F29"/>
  <sheetViews>
    <sheetView zoomScale="120" zoomScaleNormal="120" workbookViewId="0">
      <selection activeCell="A21" sqref="A21"/>
    </sheetView>
  </sheetViews>
  <sheetFormatPr baseColWidth="10" defaultRowHeight="15" x14ac:dyDescent="0.25"/>
  <cols>
    <col min="1" max="1" width="5.7109375" style="8" customWidth="1"/>
    <col min="2" max="2" width="17.140625" style="8" customWidth="1"/>
    <col min="3" max="3" width="13.7109375" style="8" customWidth="1"/>
    <col min="4" max="4" width="13.85546875" style="8" customWidth="1"/>
    <col min="5" max="104" width="11.42578125" style="8"/>
    <col min="105" max="16384" width="11.42578125" style="10"/>
  </cols>
  <sheetData>
    <row r="1" spans="1:110" x14ac:dyDescent="0.25">
      <c r="A1" s="7" t="s">
        <v>78</v>
      </c>
    </row>
    <row r="2" spans="1:110" ht="15.75" thickBot="1" x14ac:dyDescent="0.3">
      <c r="A2" s="7"/>
    </row>
    <row r="3" spans="1:110" s="8" customFormat="1" ht="45" customHeight="1" x14ac:dyDescent="0.25">
      <c r="A3" s="32" t="s">
        <v>50</v>
      </c>
      <c r="B3" s="45" t="s">
        <v>80</v>
      </c>
      <c r="C3" s="46" t="s">
        <v>81</v>
      </c>
      <c r="D3" s="33" t="s">
        <v>45</v>
      </c>
      <c r="DA3" s="10"/>
      <c r="DB3" s="10"/>
      <c r="DC3" s="10"/>
      <c r="DD3" s="10"/>
      <c r="DE3" s="10"/>
      <c r="DF3" s="10"/>
    </row>
    <row r="4" spans="1:110" s="8" customFormat="1" ht="15" customHeight="1" x14ac:dyDescent="0.25">
      <c r="A4" s="43">
        <v>2008</v>
      </c>
      <c r="B4" s="50" t="s">
        <v>84</v>
      </c>
      <c r="C4" s="47">
        <v>1452.26719533037</v>
      </c>
      <c r="D4" s="48">
        <v>377866</v>
      </c>
      <c r="DA4" s="10"/>
      <c r="DB4" s="10"/>
      <c r="DC4" s="10"/>
      <c r="DD4" s="10"/>
      <c r="DE4" s="10"/>
      <c r="DF4" s="10"/>
    </row>
    <row r="5" spans="1:110" s="8" customFormat="1" ht="15" customHeight="1" x14ac:dyDescent="0.25">
      <c r="A5" s="43">
        <v>2009</v>
      </c>
      <c r="B5" s="51">
        <f>(C5/D5)/(C4/D4)-1</f>
        <v>-1.5963826490910549E-2</v>
      </c>
      <c r="C5" s="47">
        <v>1436.9613280634201</v>
      </c>
      <c r="D5" s="48">
        <v>379949</v>
      </c>
      <c r="F5" s="44"/>
      <c r="I5" s="44"/>
      <c r="DA5" s="10"/>
      <c r="DB5" s="10"/>
      <c r="DC5" s="10"/>
      <c r="DD5" s="10"/>
      <c r="DE5" s="10"/>
      <c r="DF5" s="10"/>
    </row>
    <row r="6" spans="1:110" s="8" customFormat="1" ht="15" customHeight="1" x14ac:dyDescent="0.25">
      <c r="A6" s="43">
        <v>2010</v>
      </c>
      <c r="B6" s="51">
        <f t="shared" ref="B6:B13" si="0">(C6/D6)/(C5/D5)-1</f>
        <v>6.5668218872354078E-2</v>
      </c>
      <c r="C6" s="47">
        <v>1540.83965408264</v>
      </c>
      <c r="D6" s="48">
        <v>382310</v>
      </c>
      <c r="F6" s="44"/>
      <c r="I6" s="44"/>
      <c r="DA6" s="10"/>
      <c r="DB6" s="10"/>
      <c r="DC6" s="10"/>
      <c r="DD6" s="10"/>
      <c r="DE6" s="10"/>
      <c r="DF6" s="10"/>
    </row>
    <row r="7" spans="1:110" s="8" customFormat="1" ht="15" customHeight="1" x14ac:dyDescent="0.25">
      <c r="A7" s="43">
        <v>2011</v>
      </c>
      <c r="B7" s="51">
        <f t="shared" si="0"/>
        <v>6.0492121839398116E-2</v>
      </c>
      <c r="C7" s="47">
        <v>1644.5413397571001</v>
      </c>
      <c r="D7" s="48">
        <v>384765</v>
      </c>
      <c r="F7" s="44"/>
      <c r="I7" s="44"/>
      <c r="DA7" s="10"/>
      <c r="DB7" s="10"/>
      <c r="DC7" s="10"/>
      <c r="DD7" s="10"/>
      <c r="DE7" s="10"/>
      <c r="DF7" s="10"/>
    </row>
    <row r="8" spans="1:110" s="8" customFormat="1" ht="15" customHeight="1" x14ac:dyDescent="0.25">
      <c r="A8" s="43">
        <v>2012</v>
      </c>
      <c r="B8" s="51">
        <f t="shared" si="0"/>
        <v>1.7898126707349471E-2</v>
      </c>
      <c r="C8" s="47">
        <v>1684.6172243214801</v>
      </c>
      <c r="D8" s="48">
        <v>387211</v>
      </c>
      <c r="F8" s="44"/>
      <c r="I8" s="44"/>
      <c r="DA8" s="10"/>
      <c r="DB8" s="10"/>
      <c r="DC8" s="10"/>
      <c r="DD8" s="10"/>
      <c r="DE8" s="10"/>
      <c r="DF8" s="10"/>
    </row>
    <row r="9" spans="1:110" s="8" customFormat="1" x14ac:dyDescent="0.25">
      <c r="A9" s="15">
        <v>2013</v>
      </c>
      <c r="B9" s="51">
        <f t="shared" si="0"/>
        <v>2.2270852465702262E-2</v>
      </c>
      <c r="C9" s="47">
        <v>1731.83961079918</v>
      </c>
      <c r="D9" s="48">
        <v>389393</v>
      </c>
      <c r="F9" s="44"/>
      <c r="I9" s="44"/>
    </row>
    <row r="10" spans="1:110" s="8" customFormat="1" x14ac:dyDescent="0.25">
      <c r="A10" s="15">
        <v>2014</v>
      </c>
      <c r="B10" s="51">
        <f t="shared" si="0"/>
        <v>3.0350934668297969E-2</v>
      </c>
      <c r="C10" s="47">
        <v>1794.70407444382</v>
      </c>
      <c r="D10" s="48">
        <v>391641</v>
      </c>
      <c r="F10" s="44"/>
      <c r="I10" s="44"/>
    </row>
    <row r="11" spans="1:110" s="8" customFormat="1" x14ac:dyDescent="0.25">
      <c r="A11" s="15">
        <v>2015</v>
      </c>
      <c r="B11" s="51">
        <f t="shared" si="0"/>
        <v>9.8974770267534762E-3</v>
      </c>
      <c r="C11" s="47">
        <v>1822.4170564063199</v>
      </c>
      <c r="D11" s="48">
        <v>393791</v>
      </c>
      <c r="F11" s="44"/>
      <c r="I11" s="44"/>
    </row>
    <row r="12" spans="1:110" s="8" customFormat="1" x14ac:dyDescent="0.25">
      <c r="A12" s="15">
        <v>2016</v>
      </c>
      <c r="B12" s="51">
        <f t="shared" si="0"/>
        <v>1.9777293867587087E-2</v>
      </c>
      <c r="C12" s="47">
        <v>1869.6162094195399</v>
      </c>
      <c r="D12" s="48">
        <v>396155</v>
      </c>
      <c r="F12" s="44"/>
      <c r="I12" s="44"/>
    </row>
    <row r="13" spans="1:110" s="8" customFormat="1" x14ac:dyDescent="0.25">
      <c r="A13" s="15">
        <v>2017</v>
      </c>
      <c r="B13" s="51">
        <f t="shared" si="0"/>
        <v>-5.5887888973749078E-4</v>
      </c>
      <c r="C13" s="47">
        <v>1879.5991245231</v>
      </c>
      <c r="D13" s="48">
        <v>398493</v>
      </c>
      <c r="F13" s="44"/>
      <c r="I13" s="44"/>
    </row>
    <row r="14" spans="1:110" s="8" customFormat="1" ht="15.75" thickBot="1" x14ac:dyDescent="0.3">
      <c r="A14" s="15">
        <v>2018</v>
      </c>
      <c r="B14" s="52">
        <f>(C14/D14)/(C13/D13)-1</f>
        <v>2.9734512291111459E-2</v>
      </c>
      <c r="C14" s="47">
        <v>1947.3489282861301</v>
      </c>
      <c r="D14" s="48">
        <v>400935</v>
      </c>
      <c r="F14" s="44"/>
      <c r="I14" s="44"/>
    </row>
    <row r="16" spans="1:110" s="8" customFormat="1" x14ac:dyDescent="0.25">
      <c r="A16" s="23" t="s">
        <v>49</v>
      </c>
    </row>
    <row r="17" spans="1:3" s="8" customFormat="1" x14ac:dyDescent="0.25">
      <c r="A17" s="23" t="s">
        <v>82</v>
      </c>
      <c r="C17" s="24"/>
    </row>
    <row r="18" spans="1:3" s="8" customFormat="1" x14ac:dyDescent="0.25">
      <c r="A18" s="23" t="s">
        <v>228</v>
      </c>
      <c r="C18" s="24"/>
    </row>
    <row r="20" spans="1:3" x14ac:dyDescent="0.25">
      <c r="A20" s="203" t="s">
        <v>180</v>
      </c>
    </row>
    <row r="29" spans="1:3" s="8" customFormat="1" x14ac:dyDescent="0.25">
      <c r="B29" s="25"/>
    </row>
  </sheetData>
  <hyperlinks>
    <hyperlink ref="A20" location="Consolidado!A1" display="Volver Consolidado" xr:uid="{00000000-0004-0000-1200-000000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X13"/>
  <sheetViews>
    <sheetView zoomScale="120" zoomScaleNormal="120" workbookViewId="0">
      <selection activeCell="A14" sqref="A14"/>
    </sheetView>
  </sheetViews>
  <sheetFormatPr baseColWidth="10" defaultRowHeight="15" x14ac:dyDescent="0.25"/>
  <cols>
    <col min="1" max="1" width="11.42578125" style="131"/>
    <col min="2" max="2" width="18.140625" style="131" bestFit="1" customWidth="1"/>
    <col min="3" max="127" width="11.42578125" style="131"/>
    <col min="128" max="16384" width="11.42578125" style="129"/>
  </cols>
  <sheetData>
    <row r="1" spans="1:128" x14ac:dyDescent="0.25">
      <c r="A1" s="130" t="s">
        <v>168</v>
      </c>
    </row>
    <row r="2" spans="1:128" s="131" customFormat="1" x14ac:dyDescent="0.25">
      <c r="A2" s="165" t="s">
        <v>169</v>
      </c>
      <c r="DX2" s="129"/>
    </row>
    <row r="3" spans="1:128" s="131" customFormat="1" x14ac:dyDescent="0.25">
      <c r="A3" s="165" t="s">
        <v>191</v>
      </c>
      <c r="DX3" s="129"/>
    </row>
    <row r="4" spans="1:128" s="131" customFormat="1" ht="15.75" thickBot="1" x14ac:dyDescent="0.3">
      <c r="A4" s="165"/>
      <c r="DX4" s="129"/>
    </row>
    <row r="5" spans="1:128" s="131" customFormat="1" ht="30" x14ac:dyDescent="0.25">
      <c r="A5" s="166" t="s">
        <v>71</v>
      </c>
      <c r="B5" s="183" t="s">
        <v>181</v>
      </c>
      <c r="DX5" s="129"/>
    </row>
    <row r="6" spans="1:128" s="131" customFormat="1" x14ac:dyDescent="0.25">
      <c r="A6" s="167">
        <v>2013</v>
      </c>
      <c r="B6" s="185">
        <v>0.52882734031914402</v>
      </c>
      <c r="DX6" s="129"/>
    </row>
    <row r="7" spans="1:128" s="131" customFormat="1" ht="15.75" thickBot="1" x14ac:dyDescent="0.3">
      <c r="A7" s="167">
        <v>2015</v>
      </c>
      <c r="B7" s="189">
        <v>0.57096137550524295</v>
      </c>
      <c r="DX7" s="129"/>
    </row>
    <row r="9" spans="1:128" x14ac:dyDescent="0.25">
      <c r="A9" s="23" t="s">
        <v>49</v>
      </c>
    </row>
    <row r="10" spans="1:128" x14ac:dyDescent="0.25">
      <c r="A10" s="23" t="s">
        <v>166</v>
      </c>
    </row>
    <row r="11" spans="1:128" x14ac:dyDescent="0.25">
      <c r="A11" s="23" t="s">
        <v>167</v>
      </c>
    </row>
    <row r="13" spans="1:128" x14ac:dyDescent="0.25">
      <c r="A13" s="203" t="s">
        <v>180</v>
      </c>
    </row>
  </sheetData>
  <hyperlinks>
    <hyperlink ref="A13" location="Consolidado!A1" display="Volver Consolidado" xr:uid="{00000000-0004-0000-0100-000000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F28"/>
  <sheetViews>
    <sheetView zoomScale="120" zoomScaleNormal="120" workbookViewId="0">
      <selection activeCell="A19" sqref="A19"/>
    </sheetView>
  </sheetViews>
  <sheetFormatPr baseColWidth="10" defaultRowHeight="15" x14ac:dyDescent="0.25"/>
  <cols>
    <col min="1" max="1" width="5.7109375" style="8" customWidth="1"/>
    <col min="2" max="2" width="19.5703125" style="8" customWidth="1"/>
    <col min="3" max="3" width="13.7109375" style="8" customWidth="1"/>
    <col min="4" max="4" width="13.85546875" style="8" customWidth="1"/>
    <col min="5" max="104" width="11.42578125" style="8"/>
    <col min="105" max="16384" width="11.42578125" style="10"/>
  </cols>
  <sheetData>
    <row r="1" spans="1:110" x14ac:dyDescent="0.25">
      <c r="A1" s="7" t="s">
        <v>212</v>
      </c>
    </row>
    <row r="2" spans="1:110" ht="15.75" thickBot="1" x14ac:dyDescent="0.3">
      <c r="A2" s="7"/>
    </row>
    <row r="3" spans="1:110" s="8" customFormat="1" ht="45" customHeight="1" x14ac:dyDescent="0.25">
      <c r="A3" s="32" t="s">
        <v>50</v>
      </c>
      <c r="B3" s="45" t="s">
        <v>213</v>
      </c>
      <c r="C3" s="46" t="s">
        <v>81</v>
      </c>
      <c r="D3" s="33" t="s">
        <v>85</v>
      </c>
      <c r="DA3" s="10"/>
      <c r="DB3" s="10"/>
      <c r="DC3" s="10"/>
      <c r="DD3" s="10"/>
      <c r="DE3" s="10"/>
      <c r="DF3" s="10"/>
    </row>
    <row r="4" spans="1:110" s="8" customFormat="1" ht="15" customHeight="1" x14ac:dyDescent="0.25">
      <c r="A4" s="43">
        <v>2010</v>
      </c>
      <c r="B4" s="216" t="s">
        <v>84</v>
      </c>
      <c r="C4" s="47">
        <v>1540.83965408264</v>
      </c>
      <c r="D4" s="49">
        <v>146.27785785288864</v>
      </c>
      <c r="F4" s="44"/>
      <c r="I4" s="44"/>
      <c r="DA4" s="10"/>
      <c r="DB4" s="10"/>
      <c r="DC4" s="10"/>
      <c r="DD4" s="10"/>
      <c r="DE4" s="10"/>
      <c r="DF4" s="10"/>
    </row>
    <row r="5" spans="1:110" s="8" customFormat="1" ht="15" customHeight="1" x14ac:dyDescent="0.25">
      <c r="A5" s="43">
        <v>2011</v>
      </c>
      <c r="B5" s="51">
        <f>(C5/D5)/(C4/D4)-1</f>
        <v>-1.1006022764050938E-2</v>
      </c>
      <c r="C5" s="47">
        <v>1644.5413397571001</v>
      </c>
      <c r="D5" s="49">
        <v>157.86007081994342</v>
      </c>
      <c r="F5" s="44"/>
      <c r="I5" s="44"/>
      <c r="DA5" s="10"/>
      <c r="DB5" s="10"/>
      <c r="DC5" s="10"/>
      <c r="DD5" s="10"/>
      <c r="DE5" s="10"/>
      <c r="DF5" s="10"/>
    </row>
    <row r="6" spans="1:110" s="8" customFormat="1" ht="15" customHeight="1" x14ac:dyDescent="0.25">
      <c r="A6" s="43">
        <v>2012</v>
      </c>
      <c r="B6" s="51">
        <f t="shared" ref="B6:B11" si="0">(C6/D6)/(C5/D5)-1</f>
        <v>-3.7902829700267371E-2</v>
      </c>
      <c r="C6" s="47">
        <v>1684.6172243214801</v>
      </c>
      <c r="D6" s="49">
        <v>168.07758438140831</v>
      </c>
      <c r="F6" s="44"/>
      <c r="I6" s="44"/>
      <c r="DA6" s="10"/>
      <c r="DB6" s="10"/>
      <c r="DC6" s="10"/>
      <c r="DD6" s="10"/>
      <c r="DE6" s="10"/>
      <c r="DF6" s="10"/>
    </row>
    <row r="7" spans="1:110" s="8" customFormat="1" x14ac:dyDescent="0.25">
      <c r="A7" s="15">
        <v>2013</v>
      </c>
      <c r="B7" s="51">
        <f t="shared" si="0"/>
        <v>-1.872973317899107E-2</v>
      </c>
      <c r="C7" s="47">
        <v>1731.83961079918</v>
      </c>
      <c r="D7" s="49">
        <v>176.08711982515419</v>
      </c>
      <c r="F7" s="44"/>
      <c r="I7" s="44"/>
    </row>
    <row r="8" spans="1:110" s="8" customFormat="1" x14ac:dyDescent="0.25">
      <c r="A8" s="15">
        <v>2014</v>
      </c>
      <c r="B8" s="51">
        <f t="shared" si="0"/>
        <v>3.4363031881763151E-2</v>
      </c>
      <c r="C8" s="47">
        <v>1794.70407444382</v>
      </c>
      <c r="D8" s="49">
        <v>176.41673476767505</v>
      </c>
      <c r="F8" s="44"/>
      <c r="I8" s="44"/>
    </row>
    <row r="9" spans="1:110" s="8" customFormat="1" x14ac:dyDescent="0.25">
      <c r="A9" s="15">
        <v>2015</v>
      </c>
      <c r="B9" s="51">
        <f t="shared" si="0"/>
        <v>2.791702007601371E-3</v>
      </c>
      <c r="C9" s="47">
        <v>1822.4170564063199</v>
      </c>
      <c r="D9" s="49">
        <v>178.64216388933275</v>
      </c>
      <c r="F9" s="44"/>
      <c r="I9" s="44"/>
    </row>
    <row r="10" spans="1:110" s="8" customFormat="1" x14ac:dyDescent="0.25">
      <c r="A10" s="15">
        <v>2016</v>
      </c>
      <c r="B10" s="51">
        <f t="shared" si="0"/>
        <v>-1.0249367992590797E-2</v>
      </c>
      <c r="C10" s="47">
        <v>1869.6162094195399</v>
      </c>
      <c r="D10" s="49">
        <v>185.16669552317495</v>
      </c>
      <c r="F10" s="44"/>
      <c r="I10" s="44"/>
    </row>
    <row r="11" spans="1:110" s="8" customFormat="1" x14ac:dyDescent="0.25">
      <c r="A11" s="15">
        <v>2017</v>
      </c>
      <c r="B11" s="51">
        <f t="shared" si="0"/>
        <v>-3.9105151967938179E-2</v>
      </c>
      <c r="C11" s="47">
        <v>1879.5991245231</v>
      </c>
      <c r="D11" s="49">
        <v>193.73129465219256</v>
      </c>
      <c r="F11" s="44"/>
      <c r="I11" s="44"/>
    </row>
    <row r="12" spans="1:110" s="8" customFormat="1" ht="15.75" thickBot="1" x14ac:dyDescent="0.3">
      <c r="A12" s="15">
        <v>2018</v>
      </c>
      <c r="B12" s="52">
        <f>(C12/D12)/(C11/D11)-1</f>
        <v>5.1122571747271861E-2</v>
      </c>
      <c r="C12" s="47">
        <v>1947.3489282861301</v>
      </c>
      <c r="D12" s="49">
        <v>190.95232928139774</v>
      </c>
      <c r="F12" s="44"/>
      <c r="I12" s="44"/>
    </row>
    <row r="14" spans="1:110" s="8" customFormat="1" x14ac:dyDescent="0.25">
      <c r="A14" s="23" t="s">
        <v>49</v>
      </c>
    </row>
    <row r="15" spans="1:110" s="8" customFormat="1" x14ac:dyDescent="0.25">
      <c r="A15" s="23" t="s">
        <v>82</v>
      </c>
      <c r="D15" s="24"/>
    </row>
    <row r="16" spans="1:110" s="8" customFormat="1" x14ac:dyDescent="0.25">
      <c r="A16" s="23" t="s">
        <v>229</v>
      </c>
      <c r="D16" s="24"/>
    </row>
    <row r="18" spans="1:7" x14ac:dyDescent="0.25">
      <c r="A18" s="203" t="s">
        <v>180</v>
      </c>
    </row>
    <row r="27" spans="1:7" s="8" customFormat="1" x14ac:dyDescent="0.25">
      <c r="B27" s="25"/>
    </row>
    <row r="28" spans="1:7" x14ac:dyDescent="0.25">
      <c r="G28" s="10"/>
    </row>
  </sheetData>
  <hyperlinks>
    <hyperlink ref="A18" location="Consolidado!A1" display="Volver Consolidado" xr:uid="{00000000-0004-0000-1300-000000000000}"/>
  </hyperlink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C26"/>
  <sheetViews>
    <sheetView zoomScale="120" zoomScaleNormal="120" workbookViewId="0">
      <selection activeCell="A27" sqref="A27"/>
    </sheetView>
  </sheetViews>
  <sheetFormatPr baseColWidth="10" defaultRowHeight="15" x14ac:dyDescent="0.25"/>
  <cols>
    <col min="1" max="1" width="25.85546875" style="8" customWidth="1"/>
    <col min="2" max="7" width="18.7109375" style="8" customWidth="1"/>
    <col min="8" max="107" width="11.42578125" style="8"/>
    <col min="108" max="16384" width="11.42578125" style="10"/>
  </cols>
  <sheetData>
    <row r="1" spans="1:7" x14ac:dyDescent="0.25">
      <c r="A1" s="7" t="s">
        <v>197</v>
      </c>
      <c r="F1" s="9"/>
    </row>
    <row r="2" spans="1:7" s="8" customFormat="1" x14ac:dyDescent="0.25">
      <c r="A2" s="53" t="s">
        <v>86</v>
      </c>
      <c r="F2" s="9"/>
    </row>
    <row r="3" spans="1:7" s="8" customFormat="1" ht="15.75" thickBot="1" x14ac:dyDescent="0.3">
      <c r="A3" s="7"/>
      <c r="F3" s="9"/>
    </row>
    <row r="4" spans="1:7" s="8" customFormat="1" ht="31.5" customHeight="1" x14ac:dyDescent="0.25">
      <c r="A4" s="238" t="s">
        <v>71</v>
      </c>
      <c r="B4" s="239" t="s">
        <v>87</v>
      </c>
      <c r="C4" s="240"/>
      <c r="D4" s="241"/>
      <c r="E4" s="242" t="s">
        <v>88</v>
      </c>
      <c r="F4" s="243"/>
      <c r="G4" s="243"/>
    </row>
    <row r="5" spans="1:7" s="8" customFormat="1" x14ac:dyDescent="0.25">
      <c r="A5" s="238"/>
      <c r="B5" s="62" t="s">
        <v>46</v>
      </c>
      <c r="C5" s="63" t="s">
        <v>47</v>
      </c>
      <c r="D5" s="64" t="s">
        <v>48</v>
      </c>
      <c r="E5" s="65" t="s">
        <v>46</v>
      </c>
      <c r="F5" s="63" t="s">
        <v>47</v>
      </c>
      <c r="G5" s="63" t="s">
        <v>48</v>
      </c>
    </row>
    <row r="6" spans="1:7" s="8" customFormat="1" ht="15.75" thickBot="1" x14ac:dyDescent="0.3">
      <c r="A6" s="71">
        <v>2015</v>
      </c>
      <c r="B6" s="66">
        <v>120393.70237003862</v>
      </c>
      <c r="C6" s="67">
        <v>129061.37410227567</v>
      </c>
      <c r="D6" s="68">
        <v>115780.12575705239</v>
      </c>
      <c r="E6" s="69">
        <v>14064</v>
      </c>
      <c r="F6" s="70">
        <v>7778</v>
      </c>
      <c r="G6" s="70">
        <v>6286</v>
      </c>
    </row>
    <row r="7" spans="1:7" s="8" customFormat="1" ht="15.75" thickBot="1" x14ac:dyDescent="0.3">
      <c r="A7" s="54"/>
      <c r="B7" s="55"/>
      <c r="C7" s="55"/>
      <c r="D7" s="55"/>
      <c r="E7" s="56"/>
      <c r="F7" s="56"/>
      <c r="G7" s="56"/>
    </row>
    <row r="8" spans="1:7" s="8" customFormat="1" ht="62.25" customHeight="1" x14ac:dyDescent="0.25">
      <c r="A8" s="32" t="s">
        <v>100</v>
      </c>
      <c r="B8" s="45" t="s">
        <v>87</v>
      </c>
      <c r="C8" s="61"/>
      <c r="D8" s="61"/>
      <c r="E8" s="56"/>
      <c r="F8" s="56"/>
      <c r="G8" s="56"/>
    </row>
    <row r="9" spans="1:7" s="8" customFormat="1" ht="33" customHeight="1" x14ac:dyDescent="0.25">
      <c r="A9" s="72" t="s">
        <v>90</v>
      </c>
      <c r="B9" s="73">
        <v>291448.73866256728</v>
      </c>
      <c r="C9" s="55"/>
      <c r="D9" s="56"/>
      <c r="E9" s="59"/>
      <c r="F9" s="56"/>
      <c r="G9" s="56"/>
    </row>
    <row r="10" spans="1:7" s="8" customFormat="1" ht="26.25" x14ac:dyDescent="0.25">
      <c r="A10" s="72" t="s">
        <v>91</v>
      </c>
      <c r="B10" s="73">
        <v>282456.81712354487</v>
      </c>
      <c r="C10" s="58"/>
      <c r="D10" s="56"/>
      <c r="E10" s="56"/>
      <c r="F10" s="56"/>
      <c r="G10" s="56"/>
    </row>
    <row r="11" spans="1:7" ht="39" x14ac:dyDescent="0.25">
      <c r="A11" s="72" t="s">
        <v>92</v>
      </c>
      <c r="B11" s="73">
        <v>80184.770161290318</v>
      </c>
      <c r="C11" s="42"/>
      <c r="D11" s="60"/>
    </row>
    <row r="12" spans="1:7" s="8" customFormat="1" ht="39" x14ac:dyDescent="0.25">
      <c r="A12" s="72" t="s">
        <v>93</v>
      </c>
      <c r="B12" s="73">
        <v>166547.91599752934</v>
      </c>
      <c r="C12" s="42"/>
      <c r="D12" s="60"/>
    </row>
    <row r="13" spans="1:7" s="8" customFormat="1" ht="26.25" x14ac:dyDescent="0.25">
      <c r="A13" s="72" t="s">
        <v>94</v>
      </c>
      <c r="B13" s="73">
        <v>300000</v>
      </c>
      <c r="C13" s="42"/>
      <c r="D13" s="60"/>
      <c r="E13" s="24"/>
    </row>
    <row r="14" spans="1:7" s="8" customFormat="1" ht="15.75" thickBot="1" x14ac:dyDescent="0.3">
      <c r="A14" s="72" t="s">
        <v>95</v>
      </c>
      <c r="B14" s="74">
        <v>128269.80441741357</v>
      </c>
      <c r="C14" s="42"/>
      <c r="D14" s="60"/>
      <c r="E14" s="24"/>
    </row>
    <row r="15" spans="1:7" ht="15.75" thickBot="1" x14ac:dyDescent="0.3">
      <c r="A15" s="57"/>
      <c r="B15" s="25"/>
      <c r="C15" s="42"/>
    </row>
    <row r="16" spans="1:7" ht="60" x14ac:dyDescent="0.25">
      <c r="A16" s="32" t="s">
        <v>101</v>
      </c>
      <c r="B16" s="45" t="s">
        <v>87</v>
      </c>
      <c r="C16" s="42"/>
    </row>
    <row r="17" spans="1:2" x14ac:dyDescent="0.25">
      <c r="A17" s="71" t="s">
        <v>96</v>
      </c>
      <c r="B17" s="75">
        <v>18168.908819133034</v>
      </c>
    </row>
    <row r="18" spans="1:2" x14ac:dyDescent="0.25">
      <c r="A18" s="71" t="s">
        <v>97</v>
      </c>
      <c r="B18" s="75">
        <v>75905.308273318107</v>
      </c>
    </row>
    <row r="19" spans="1:2" x14ac:dyDescent="0.25">
      <c r="A19" s="71" t="s">
        <v>98</v>
      </c>
      <c r="B19" s="75">
        <v>153397.75659520921</v>
      </c>
    </row>
    <row r="20" spans="1:2" ht="15.75" thickBot="1" x14ac:dyDescent="0.3">
      <c r="A20" s="71" t="s">
        <v>99</v>
      </c>
      <c r="B20" s="76">
        <v>124254.4994417566</v>
      </c>
    </row>
    <row r="22" spans="1:2" x14ac:dyDescent="0.25">
      <c r="A22" s="77" t="s">
        <v>89</v>
      </c>
    </row>
    <row r="23" spans="1:2" x14ac:dyDescent="0.25">
      <c r="A23" s="23" t="s">
        <v>49</v>
      </c>
    </row>
    <row r="24" spans="1:2" x14ac:dyDescent="0.25">
      <c r="A24" s="23" t="s">
        <v>198</v>
      </c>
    </row>
    <row r="26" spans="1:2" x14ac:dyDescent="0.25">
      <c r="A26" s="203" t="s">
        <v>180</v>
      </c>
    </row>
  </sheetData>
  <mergeCells count="3">
    <mergeCell ref="A4:A5"/>
    <mergeCell ref="B4:D4"/>
    <mergeCell ref="E4:G4"/>
  </mergeCells>
  <hyperlinks>
    <hyperlink ref="A26" location="Consolidado!A1" display="Volver Consolidado" xr:uid="{00000000-0004-0000-1400-000000000000}"/>
  </hyperlink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U27"/>
  <sheetViews>
    <sheetView zoomScale="120" zoomScaleNormal="120" workbookViewId="0">
      <selection activeCell="A24" sqref="A24"/>
    </sheetView>
  </sheetViews>
  <sheetFormatPr baseColWidth="10" defaultRowHeight="15" x14ac:dyDescent="0.25"/>
  <cols>
    <col min="1" max="1" width="13.85546875" style="131" customWidth="1"/>
    <col min="2" max="3" width="18.28515625" style="131" customWidth="1"/>
    <col min="4" max="4" width="15.7109375" style="131" customWidth="1"/>
    <col min="5" max="5" width="15.28515625" style="131" customWidth="1"/>
    <col min="6" max="6" width="13.5703125" style="131" customWidth="1"/>
    <col min="7" max="99" width="11.42578125" style="131"/>
    <col min="100" max="16384" width="11.42578125" style="129"/>
  </cols>
  <sheetData>
    <row r="1" spans="1:14" x14ac:dyDescent="0.25">
      <c r="A1" s="130" t="s">
        <v>123</v>
      </c>
    </row>
    <row r="2" spans="1:14" x14ac:dyDescent="0.25">
      <c r="A2" s="165" t="s">
        <v>86</v>
      </c>
    </row>
    <row r="3" spans="1:14" ht="15.75" thickBot="1" x14ac:dyDescent="0.3">
      <c r="A3" s="132"/>
      <c r="B3" s="132"/>
      <c r="C3" s="132"/>
      <c r="D3" s="132"/>
      <c r="E3" s="132"/>
      <c r="F3" s="132"/>
    </row>
    <row r="4" spans="1:14" x14ac:dyDescent="0.25">
      <c r="A4" s="244" t="s">
        <v>130</v>
      </c>
      <c r="B4" s="245" t="s">
        <v>126</v>
      </c>
      <c r="C4" s="245" t="s">
        <v>125</v>
      </c>
      <c r="D4" s="246" t="s">
        <v>124</v>
      </c>
      <c r="E4" s="247" t="s">
        <v>127</v>
      </c>
      <c r="F4" s="247" t="s">
        <v>128</v>
      </c>
    </row>
    <row r="5" spans="1:14" x14ac:dyDescent="0.25">
      <c r="A5" s="244"/>
      <c r="B5" s="245"/>
      <c r="C5" s="245"/>
      <c r="D5" s="246"/>
      <c r="E5" s="248"/>
      <c r="F5" s="248"/>
    </row>
    <row r="6" spans="1:14" ht="32.25" customHeight="1" x14ac:dyDescent="0.25">
      <c r="A6" s="244"/>
      <c r="B6" s="245"/>
      <c r="C6" s="245"/>
      <c r="D6" s="246"/>
      <c r="E6" s="248"/>
      <c r="F6" s="248"/>
    </row>
    <row r="7" spans="1:14" x14ac:dyDescent="0.25">
      <c r="A7" s="133" t="s">
        <v>46</v>
      </c>
      <c r="B7" s="139">
        <v>3142</v>
      </c>
      <c r="C7" s="139">
        <v>17206</v>
      </c>
      <c r="D7" s="148">
        <v>153943</v>
      </c>
      <c r="E7" s="135">
        <f>(B7/C7)*100</f>
        <v>18.261071719167731</v>
      </c>
      <c r="F7" s="135">
        <f>(B7/D7)*100</f>
        <v>2.0410151809435959</v>
      </c>
    </row>
    <row r="8" spans="1:14" x14ac:dyDescent="0.25">
      <c r="A8" s="136" t="s">
        <v>47</v>
      </c>
      <c r="B8" s="140">
        <v>2760</v>
      </c>
      <c r="C8" s="140">
        <v>10538</v>
      </c>
      <c r="D8" s="149">
        <v>97714</v>
      </c>
      <c r="E8" s="135">
        <f>(B8/C8)*100</f>
        <v>26.190928069842474</v>
      </c>
      <c r="F8" s="135">
        <f>(B8/D8)*100</f>
        <v>2.824569662484393</v>
      </c>
    </row>
    <row r="9" spans="1:14" s="131" customFormat="1" ht="15.75" thickBot="1" x14ac:dyDescent="0.3">
      <c r="A9" s="136" t="s">
        <v>48</v>
      </c>
      <c r="B9" s="140">
        <v>382</v>
      </c>
      <c r="C9" s="141">
        <v>6668</v>
      </c>
      <c r="D9" s="149">
        <v>56229</v>
      </c>
      <c r="E9" s="138">
        <f>(B9/C9)*100</f>
        <v>5.7288542291541695</v>
      </c>
      <c r="F9" s="138">
        <f>(B9/D9)*100</f>
        <v>0.67936474061427377</v>
      </c>
    </row>
    <row r="10" spans="1:14" s="131" customFormat="1" ht="15.75" thickBot="1" x14ac:dyDescent="0.3">
      <c r="A10" s="143"/>
      <c r="B10" s="144"/>
      <c r="C10" s="145"/>
      <c r="D10" s="146"/>
      <c r="E10" s="147"/>
      <c r="F10" s="147"/>
      <c r="I10" s="151"/>
      <c r="J10" s="273"/>
      <c r="K10" s="150"/>
      <c r="L10" s="151"/>
      <c r="M10" s="151"/>
      <c r="N10" s="151"/>
    </row>
    <row r="11" spans="1:14" s="131" customFormat="1" x14ac:dyDescent="0.25">
      <c r="A11" s="244" t="s">
        <v>134</v>
      </c>
      <c r="B11" s="245" t="s">
        <v>126</v>
      </c>
      <c r="C11" s="245" t="s">
        <v>125</v>
      </c>
      <c r="D11" s="246" t="s">
        <v>124</v>
      </c>
      <c r="E11" s="247" t="s">
        <v>127</v>
      </c>
      <c r="F11" s="247" t="s">
        <v>128</v>
      </c>
      <c r="I11" s="151"/>
      <c r="J11" s="273"/>
      <c r="K11" s="150"/>
      <c r="L11" s="151"/>
      <c r="M11" s="151"/>
      <c r="N11" s="151"/>
    </row>
    <row r="12" spans="1:14" s="131" customFormat="1" x14ac:dyDescent="0.25">
      <c r="A12" s="244"/>
      <c r="B12" s="245"/>
      <c r="C12" s="245"/>
      <c r="D12" s="246"/>
      <c r="E12" s="248"/>
      <c r="F12" s="248"/>
      <c r="I12" s="151"/>
      <c r="J12" s="273"/>
      <c r="K12" s="150"/>
      <c r="L12" s="151"/>
      <c r="M12" s="151"/>
      <c r="N12" s="151"/>
    </row>
    <row r="13" spans="1:14" ht="33" customHeight="1" x14ac:dyDescent="0.25">
      <c r="A13" s="244"/>
      <c r="B13" s="245"/>
      <c r="C13" s="245"/>
      <c r="D13" s="246"/>
      <c r="E13" s="248"/>
      <c r="F13" s="248"/>
      <c r="I13" s="151"/>
      <c r="J13" s="273"/>
      <c r="K13" s="150"/>
      <c r="L13" s="151"/>
      <c r="M13" s="151"/>
      <c r="N13" s="151"/>
    </row>
    <row r="14" spans="1:14" s="131" customFormat="1" ht="15" customHeight="1" x14ac:dyDescent="0.25">
      <c r="A14" s="157" t="s">
        <v>131</v>
      </c>
      <c r="B14" s="142">
        <v>1448</v>
      </c>
      <c r="C14" s="142">
        <v>3195</v>
      </c>
      <c r="D14" s="149">
        <v>48478</v>
      </c>
      <c r="E14" s="135">
        <f>(B14/C14)*100</f>
        <v>45.320813771517997</v>
      </c>
      <c r="F14" s="135">
        <f>(B14/D14)*100</f>
        <v>2.986921902718759</v>
      </c>
      <c r="I14" s="271"/>
      <c r="J14" s="271"/>
      <c r="K14" s="272"/>
      <c r="L14" s="272"/>
      <c r="M14" s="272"/>
      <c r="N14" s="272"/>
    </row>
    <row r="15" spans="1:14" s="131" customFormat="1" x14ac:dyDescent="0.25">
      <c r="A15" s="157" t="s">
        <v>132</v>
      </c>
      <c r="B15" s="142">
        <v>1312</v>
      </c>
      <c r="C15" s="142">
        <v>8308</v>
      </c>
      <c r="D15" s="149">
        <v>67693</v>
      </c>
      <c r="E15" s="135">
        <f>(B15/C15)*100</f>
        <v>15.792007703418392</v>
      </c>
      <c r="F15" s="135">
        <f>(B15/D15)*100</f>
        <v>1.938161996070495</v>
      </c>
      <c r="I15" s="271"/>
      <c r="J15" s="271"/>
      <c r="K15" s="153"/>
      <c r="L15" s="153"/>
      <c r="M15" s="153"/>
      <c r="N15" s="154"/>
    </row>
    <row r="16" spans="1:14" x14ac:dyDescent="0.25">
      <c r="A16" s="157" t="s">
        <v>133</v>
      </c>
      <c r="B16" s="142">
        <v>382</v>
      </c>
      <c r="C16" s="142">
        <v>5703</v>
      </c>
      <c r="D16" s="149">
        <v>37772</v>
      </c>
      <c r="E16" s="135">
        <f>(B16/C16)*100</f>
        <v>6.6982290022795015</v>
      </c>
      <c r="F16" s="135">
        <f>(B16/D16)*100</f>
        <v>1.0113311447633169</v>
      </c>
      <c r="I16" s="270"/>
      <c r="J16" s="155"/>
      <c r="K16" s="156"/>
      <c r="L16" s="156"/>
      <c r="M16" s="156"/>
      <c r="N16" s="156"/>
    </row>
    <row r="17" spans="1:14" ht="15.75" thickBot="1" x14ac:dyDescent="0.3">
      <c r="A17" s="157" t="s">
        <v>53</v>
      </c>
      <c r="B17" s="142">
        <v>3142</v>
      </c>
      <c r="C17" s="142">
        <v>17206</v>
      </c>
      <c r="D17" s="149">
        <v>153943</v>
      </c>
      <c r="E17" s="138">
        <f>(B17/C17)*100</f>
        <v>18.261071719167731</v>
      </c>
      <c r="F17" s="138">
        <f>(B17/D17)*100</f>
        <v>2.0410151809435959</v>
      </c>
      <c r="I17" s="270"/>
      <c r="J17" s="155"/>
      <c r="K17" s="156"/>
      <c r="L17" s="156"/>
      <c r="M17" s="156"/>
      <c r="N17" s="156"/>
    </row>
    <row r="18" spans="1:14" x14ac:dyDescent="0.25">
      <c r="A18" s="151"/>
      <c r="B18" s="146"/>
      <c r="C18" s="146"/>
      <c r="D18" s="146"/>
      <c r="E18" s="147"/>
      <c r="F18" s="147"/>
      <c r="I18" s="155"/>
      <c r="J18" s="155"/>
      <c r="K18" s="156"/>
      <c r="L18" s="156"/>
      <c r="M18" s="156"/>
      <c r="N18" s="156"/>
    </row>
    <row r="19" spans="1:14" x14ac:dyDescent="0.25">
      <c r="A19" s="77" t="s">
        <v>129</v>
      </c>
      <c r="I19" s="270"/>
      <c r="J19" s="155"/>
      <c r="K19" s="156"/>
      <c r="L19" s="156"/>
      <c r="M19" s="156"/>
      <c r="N19" s="156"/>
    </row>
    <row r="20" spans="1:14" x14ac:dyDescent="0.25">
      <c r="A20" s="23" t="s">
        <v>49</v>
      </c>
      <c r="I20" s="270"/>
      <c r="J20" s="155"/>
      <c r="K20" s="156"/>
      <c r="L20" s="156"/>
      <c r="M20" s="156"/>
      <c r="N20" s="156"/>
    </row>
    <row r="21" spans="1:14" x14ac:dyDescent="0.25">
      <c r="A21" s="23" t="s">
        <v>198</v>
      </c>
      <c r="I21" s="270"/>
      <c r="J21" s="155"/>
      <c r="K21" s="156"/>
      <c r="L21" s="156"/>
      <c r="M21" s="156"/>
      <c r="N21" s="156"/>
    </row>
    <row r="22" spans="1:14" x14ac:dyDescent="0.25">
      <c r="I22" s="270"/>
      <c r="J22" s="155"/>
      <c r="K22" s="156"/>
      <c r="L22" s="156"/>
      <c r="M22" s="156"/>
      <c r="N22" s="156"/>
    </row>
    <row r="23" spans="1:14" x14ac:dyDescent="0.25">
      <c r="A23" s="203" t="s">
        <v>180</v>
      </c>
      <c r="I23" s="270"/>
      <c r="J23" s="155"/>
      <c r="K23" s="156"/>
      <c r="L23" s="156"/>
      <c r="M23" s="156"/>
      <c r="N23" s="156"/>
    </row>
    <row r="24" spans="1:14" x14ac:dyDescent="0.25">
      <c r="I24" s="270"/>
      <c r="J24" s="155"/>
      <c r="K24" s="156"/>
      <c r="L24" s="156"/>
      <c r="M24" s="156"/>
      <c r="N24" s="156"/>
    </row>
    <row r="25" spans="1:14" x14ac:dyDescent="0.25">
      <c r="I25" s="151"/>
      <c r="J25" s="151"/>
      <c r="K25" s="151"/>
      <c r="L25" s="151"/>
      <c r="M25" s="151"/>
      <c r="N25" s="151"/>
    </row>
    <row r="26" spans="1:14" x14ac:dyDescent="0.25">
      <c r="I26" s="151"/>
      <c r="J26" s="151"/>
      <c r="K26" s="152"/>
      <c r="L26" s="152"/>
      <c r="M26" s="152"/>
      <c r="N26" s="152"/>
    </row>
    <row r="27" spans="1:14" x14ac:dyDescent="0.25">
      <c r="I27" s="151"/>
      <c r="J27" s="151"/>
      <c r="K27" s="151"/>
      <c r="L27" s="151"/>
      <c r="M27" s="151"/>
      <c r="N27" s="151"/>
    </row>
  </sheetData>
  <mergeCells count="19">
    <mergeCell ref="F4:F6"/>
    <mergeCell ref="A4:A6"/>
    <mergeCell ref="B4:B6"/>
    <mergeCell ref="C4:C6"/>
    <mergeCell ref="E4:E6"/>
    <mergeCell ref="D4:D6"/>
    <mergeCell ref="K14:N14"/>
    <mergeCell ref="I16:I17"/>
    <mergeCell ref="I19:I20"/>
    <mergeCell ref="I21:I22"/>
    <mergeCell ref="J10:J13"/>
    <mergeCell ref="I23:I24"/>
    <mergeCell ref="A11:A13"/>
    <mergeCell ref="B11:B13"/>
    <mergeCell ref="C11:C13"/>
    <mergeCell ref="D11:D13"/>
    <mergeCell ref="E11:E13"/>
    <mergeCell ref="F11:F13"/>
    <mergeCell ref="I14:J15"/>
  </mergeCells>
  <hyperlinks>
    <hyperlink ref="A23" location="Consolidado!A1" display="Volver Consolidado" xr:uid="{00000000-0004-0000-1500-00000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F29"/>
  <sheetViews>
    <sheetView zoomScale="120" zoomScaleNormal="120" workbookViewId="0">
      <selection activeCell="A21" sqref="A21"/>
    </sheetView>
  </sheetViews>
  <sheetFormatPr baseColWidth="10" defaultRowHeight="15" x14ac:dyDescent="0.25"/>
  <cols>
    <col min="1" max="1" width="5.7109375" style="8" customWidth="1"/>
    <col min="2" max="2" width="17.140625" style="8" customWidth="1"/>
    <col min="3" max="3" width="13.7109375" style="8" customWidth="1"/>
    <col min="4" max="4" width="13.85546875" style="8" customWidth="1"/>
    <col min="5" max="5" width="13.42578125" style="8" customWidth="1"/>
    <col min="6" max="104" width="11.42578125" style="8"/>
    <col min="105" max="16384" width="11.42578125" style="10"/>
  </cols>
  <sheetData>
    <row r="1" spans="1:110" x14ac:dyDescent="0.25">
      <c r="A1" s="7" t="s">
        <v>214</v>
      </c>
    </row>
    <row r="2" spans="1:110" ht="15.75" thickBot="1" x14ac:dyDescent="0.3">
      <c r="A2" s="7"/>
    </row>
    <row r="3" spans="1:110" s="8" customFormat="1" ht="57.75" customHeight="1" x14ac:dyDescent="0.25">
      <c r="A3" s="32" t="s">
        <v>50</v>
      </c>
      <c r="B3" s="45" t="s">
        <v>199</v>
      </c>
      <c r="C3" s="46" t="s">
        <v>81</v>
      </c>
      <c r="D3" s="41" t="s">
        <v>102</v>
      </c>
      <c r="E3" s="33" t="s">
        <v>45</v>
      </c>
      <c r="DA3" s="10"/>
      <c r="DB3" s="10"/>
      <c r="DC3" s="10"/>
      <c r="DD3" s="10"/>
      <c r="DE3" s="10"/>
      <c r="DF3" s="10"/>
    </row>
    <row r="4" spans="1:110" s="8" customFormat="1" ht="15" customHeight="1" x14ac:dyDescent="0.25">
      <c r="A4" s="43">
        <v>2008</v>
      </c>
      <c r="B4" s="51">
        <f>(D4/E4)/(C4/E4)</f>
        <v>0.25632727613113521</v>
      </c>
      <c r="C4" s="47">
        <v>1452.26719533037</v>
      </c>
      <c r="D4" s="78">
        <v>372.25569439363699</v>
      </c>
      <c r="E4" s="48">
        <v>377866</v>
      </c>
      <c r="DA4" s="10"/>
      <c r="DB4" s="10"/>
      <c r="DC4" s="10"/>
      <c r="DD4" s="10"/>
      <c r="DE4" s="10"/>
      <c r="DF4" s="10"/>
    </row>
    <row r="5" spans="1:110" s="8" customFormat="1" ht="15" customHeight="1" x14ac:dyDescent="0.25">
      <c r="A5" s="43">
        <v>2009</v>
      </c>
      <c r="B5" s="51">
        <f t="shared" ref="B5:B13" si="0">(D5/E5)/(C5/E5)</f>
        <v>0.24021493524384294</v>
      </c>
      <c r="C5" s="47">
        <v>1436.9613280634201</v>
      </c>
      <c r="D5" s="78">
        <v>345.17957236866101</v>
      </c>
      <c r="E5" s="48">
        <v>379949</v>
      </c>
      <c r="F5" s="44"/>
      <c r="DA5" s="10"/>
      <c r="DB5" s="10"/>
      <c r="DC5" s="10"/>
      <c r="DD5" s="10"/>
      <c r="DE5" s="10"/>
      <c r="DF5" s="10"/>
    </row>
    <row r="6" spans="1:110" s="8" customFormat="1" ht="15" customHeight="1" x14ac:dyDescent="0.25">
      <c r="A6" s="43">
        <v>2010</v>
      </c>
      <c r="B6" s="51">
        <f t="shared" si="0"/>
        <v>0.23340588146541907</v>
      </c>
      <c r="C6" s="47">
        <v>1540.83965408264</v>
      </c>
      <c r="D6" s="78">
        <v>359.64103765802997</v>
      </c>
      <c r="E6" s="48">
        <v>382310</v>
      </c>
      <c r="F6" s="44"/>
      <c r="DA6" s="10"/>
      <c r="DB6" s="10"/>
      <c r="DC6" s="10"/>
      <c r="DD6" s="10"/>
      <c r="DE6" s="10"/>
      <c r="DF6" s="10"/>
    </row>
    <row r="7" spans="1:110" s="8" customFormat="1" ht="15" customHeight="1" x14ac:dyDescent="0.25">
      <c r="A7" s="43">
        <v>2011</v>
      </c>
      <c r="B7" s="51">
        <f t="shared" si="0"/>
        <v>0.2317525677319974</v>
      </c>
      <c r="C7" s="47">
        <v>1644.5413397571001</v>
      </c>
      <c r="D7" s="78">
        <v>381.12667823012703</v>
      </c>
      <c r="E7" s="48">
        <v>384765</v>
      </c>
      <c r="F7" s="44"/>
      <c r="I7" s="44"/>
      <c r="DA7" s="10"/>
      <c r="DB7" s="10"/>
      <c r="DC7" s="10"/>
      <c r="DD7" s="10"/>
      <c r="DE7" s="10"/>
      <c r="DF7" s="10"/>
    </row>
    <row r="8" spans="1:110" s="8" customFormat="1" ht="15" customHeight="1" x14ac:dyDescent="0.25">
      <c r="A8" s="43">
        <v>2012</v>
      </c>
      <c r="B8" s="51">
        <f t="shared" si="0"/>
        <v>0.22628601928640057</v>
      </c>
      <c r="C8" s="47">
        <v>1684.6172243214801</v>
      </c>
      <c r="D8" s="78">
        <v>381.205325713013</v>
      </c>
      <c r="E8" s="48">
        <v>387211</v>
      </c>
      <c r="F8" s="44"/>
      <c r="I8" s="44"/>
      <c r="DA8" s="10"/>
      <c r="DB8" s="10"/>
      <c r="DC8" s="10"/>
      <c r="DD8" s="10"/>
      <c r="DE8" s="10"/>
      <c r="DF8" s="10"/>
    </row>
    <row r="9" spans="1:110" s="8" customFormat="1" x14ac:dyDescent="0.25">
      <c r="A9" s="15">
        <v>2013</v>
      </c>
      <c r="B9" s="51">
        <f t="shared" si="0"/>
        <v>0.22278915511692579</v>
      </c>
      <c r="C9" s="47">
        <v>1731.83961079918</v>
      </c>
      <c r="D9" s="78">
        <v>385.83508368797499</v>
      </c>
      <c r="E9" s="48">
        <v>389393</v>
      </c>
      <c r="F9" s="44"/>
      <c r="I9" s="44"/>
    </row>
    <row r="10" spans="1:110" s="8" customFormat="1" x14ac:dyDescent="0.25">
      <c r="A10" s="15">
        <v>2014</v>
      </c>
      <c r="B10" s="51">
        <f t="shared" si="0"/>
        <v>0.21214100600133565</v>
      </c>
      <c r="C10" s="47">
        <v>1794.70407444382</v>
      </c>
      <c r="D10" s="78">
        <v>380.73032782720799</v>
      </c>
      <c r="E10" s="48">
        <v>391641</v>
      </c>
      <c r="F10" s="44"/>
      <c r="I10" s="44"/>
    </row>
    <row r="11" spans="1:110" s="8" customFormat="1" x14ac:dyDescent="0.25">
      <c r="A11" s="15">
        <v>2015</v>
      </c>
      <c r="B11" s="51">
        <f t="shared" si="0"/>
        <v>0.20532224239122987</v>
      </c>
      <c r="C11" s="47">
        <v>1822.4170564063199</v>
      </c>
      <c r="D11" s="78">
        <v>374.18275659337002</v>
      </c>
      <c r="E11" s="48">
        <v>393791</v>
      </c>
      <c r="F11" s="44"/>
      <c r="I11" s="44"/>
    </row>
    <row r="12" spans="1:110" s="8" customFormat="1" x14ac:dyDescent="0.25">
      <c r="A12" s="15">
        <v>2016</v>
      </c>
      <c r="B12" s="51">
        <f t="shared" si="0"/>
        <v>0.20774501505139745</v>
      </c>
      <c r="C12" s="47">
        <v>1869.6162094195399</v>
      </c>
      <c r="D12" s="78">
        <v>388.40344756619902</v>
      </c>
      <c r="E12" s="48">
        <v>396155</v>
      </c>
      <c r="F12" s="44"/>
      <c r="I12" s="44"/>
    </row>
    <row r="13" spans="1:110" s="8" customFormat="1" x14ac:dyDescent="0.25">
      <c r="A13" s="15">
        <v>2017</v>
      </c>
      <c r="B13" s="51">
        <f t="shared" si="0"/>
        <v>0.19904077811167234</v>
      </c>
      <c r="C13" s="47">
        <v>1879.5991245231</v>
      </c>
      <c r="D13" s="78">
        <v>374.11687228309597</v>
      </c>
      <c r="E13" s="48">
        <v>398493</v>
      </c>
      <c r="F13" s="44"/>
      <c r="I13" s="44"/>
    </row>
    <row r="14" spans="1:110" s="8" customFormat="1" ht="15.75" thickBot="1" x14ac:dyDescent="0.3">
      <c r="A14" s="15">
        <v>2018</v>
      </c>
      <c r="B14" s="52">
        <f>(D14/E14)/(C14/E14)</f>
        <v>0.1953191982923547</v>
      </c>
      <c r="C14" s="47">
        <v>1947.3489282861301</v>
      </c>
      <c r="D14" s="78">
        <v>380.35463146832302</v>
      </c>
      <c r="E14" s="48">
        <v>400935</v>
      </c>
      <c r="F14" s="44"/>
      <c r="I14" s="44"/>
    </row>
    <row r="16" spans="1:110" s="8" customFormat="1" x14ac:dyDescent="0.25">
      <c r="A16" s="23" t="s">
        <v>49</v>
      </c>
    </row>
    <row r="17" spans="1:3" s="8" customFormat="1" x14ac:dyDescent="0.25">
      <c r="A17" s="23" t="s">
        <v>82</v>
      </c>
      <c r="C17" s="24"/>
    </row>
    <row r="18" spans="1:3" s="8" customFormat="1" x14ac:dyDescent="0.25">
      <c r="A18" s="23" t="s">
        <v>228</v>
      </c>
      <c r="C18" s="24"/>
    </row>
    <row r="20" spans="1:3" x14ac:dyDescent="0.25">
      <c r="A20" s="203" t="s">
        <v>180</v>
      </c>
    </row>
    <row r="29" spans="1:3" s="8" customFormat="1" x14ac:dyDescent="0.25">
      <c r="B29" s="25"/>
    </row>
  </sheetData>
  <hyperlinks>
    <hyperlink ref="A20" location="Consolidado!A1" display="Volver Consolidado" xr:uid="{00000000-0004-0000-1600-000000000000}"/>
  </hyperlink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P16"/>
  <sheetViews>
    <sheetView zoomScale="120" zoomScaleNormal="120" workbookViewId="0">
      <selection activeCell="A17" sqref="A17"/>
    </sheetView>
  </sheetViews>
  <sheetFormatPr baseColWidth="10" defaultRowHeight="15" x14ac:dyDescent="0.25"/>
  <cols>
    <col min="1" max="1" width="10.42578125" style="131" customWidth="1"/>
    <col min="2" max="2" width="14.85546875" style="131" customWidth="1"/>
    <col min="3" max="3" width="20.140625" style="131" customWidth="1"/>
    <col min="4" max="4" width="16.28515625" style="131" customWidth="1"/>
    <col min="5" max="171" width="11.42578125" style="131"/>
    <col min="172" max="16384" width="11.42578125" style="129"/>
  </cols>
  <sheetData>
    <row r="1" spans="1:172" s="131" customFormat="1" x14ac:dyDescent="0.25">
      <c r="A1" s="130" t="s">
        <v>147</v>
      </c>
      <c r="FP1" s="129"/>
    </row>
    <row r="2" spans="1:172" x14ac:dyDescent="0.25">
      <c r="A2" s="165" t="s">
        <v>206</v>
      </c>
    </row>
    <row r="3" spans="1:172" ht="15.75" thickBot="1" x14ac:dyDescent="0.3">
      <c r="A3" s="213"/>
    </row>
    <row r="4" spans="1:172" s="131" customFormat="1" ht="66" customHeight="1" x14ac:dyDescent="0.25">
      <c r="A4" s="172" t="s">
        <v>71</v>
      </c>
      <c r="B4" s="172" t="s">
        <v>208</v>
      </c>
      <c r="C4" s="181" t="s">
        <v>209</v>
      </c>
      <c r="D4" s="183" t="s">
        <v>207</v>
      </c>
      <c r="FP4" s="129"/>
    </row>
    <row r="5" spans="1:172" s="131" customFormat="1" x14ac:dyDescent="0.25">
      <c r="A5" s="136">
        <v>2013</v>
      </c>
      <c r="B5" s="173">
        <v>176.08711982515422</v>
      </c>
      <c r="C5" s="182">
        <v>18.83960274661748</v>
      </c>
      <c r="D5" s="214">
        <f>(C5/B5)*100</f>
        <v>10.699023736275699</v>
      </c>
      <c r="FP5" s="129"/>
    </row>
    <row r="6" spans="1:172" s="131" customFormat="1" x14ac:dyDescent="0.25">
      <c r="A6" s="136">
        <v>2014</v>
      </c>
      <c r="B6" s="173">
        <v>176.41673476767505</v>
      </c>
      <c r="C6" s="182">
        <v>22.96669484293276</v>
      </c>
      <c r="D6" s="214">
        <f t="shared" ref="D6:D11" si="0">(C6/B6)*100</f>
        <v>13.018433241709088</v>
      </c>
      <c r="FP6" s="129"/>
    </row>
    <row r="7" spans="1:172" s="131" customFormat="1" x14ac:dyDescent="0.25">
      <c r="A7" s="136">
        <v>2015</v>
      </c>
      <c r="B7" s="173">
        <v>178.64216388933275</v>
      </c>
      <c r="C7" s="182">
        <v>20.986513366156142</v>
      </c>
      <c r="D7" s="214">
        <f t="shared" si="0"/>
        <v>11.74779397497508</v>
      </c>
      <c r="FP7" s="129"/>
    </row>
    <row r="8" spans="1:172" s="131" customFormat="1" x14ac:dyDescent="0.25">
      <c r="A8" s="136">
        <v>2016</v>
      </c>
      <c r="B8" s="173">
        <v>185.16669552317495</v>
      </c>
      <c r="C8" s="182">
        <v>21.639449519898179</v>
      </c>
      <c r="D8" s="214">
        <f t="shared" si="0"/>
        <v>11.68646956665587</v>
      </c>
      <c r="FP8" s="129"/>
    </row>
    <row r="9" spans="1:172" s="131" customFormat="1" x14ac:dyDescent="0.25">
      <c r="A9" s="136">
        <v>2017</v>
      </c>
      <c r="B9" s="173">
        <v>193.73129465219256</v>
      </c>
      <c r="C9" s="182">
        <v>22.305388780765931</v>
      </c>
      <c r="D9" s="214">
        <f t="shared" si="0"/>
        <v>11.513570288585013</v>
      </c>
      <c r="FP9" s="129"/>
    </row>
    <row r="10" spans="1:172" s="131" customFormat="1" x14ac:dyDescent="0.25">
      <c r="A10" s="136">
        <v>2018</v>
      </c>
      <c r="B10" s="173">
        <v>190.95232928139774</v>
      </c>
      <c r="C10" s="182">
        <v>19.469730788876582</v>
      </c>
      <c r="D10" s="214">
        <f t="shared" si="0"/>
        <v>10.196121127270947</v>
      </c>
      <c r="FP10" s="129"/>
    </row>
    <row r="11" spans="1:172" s="131" customFormat="1" ht="15.75" thickBot="1" x14ac:dyDescent="0.3">
      <c r="A11" s="136">
        <v>2019</v>
      </c>
      <c r="B11" s="173">
        <v>190.02584221343497</v>
      </c>
      <c r="C11" s="182">
        <v>19.229906128865537</v>
      </c>
      <c r="D11" s="215">
        <f t="shared" si="0"/>
        <v>10.119626838578467</v>
      </c>
      <c r="FP11" s="129"/>
    </row>
    <row r="13" spans="1:172" s="131" customFormat="1" x14ac:dyDescent="0.25">
      <c r="A13" s="174" t="s">
        <v>145</v>
      </c>
      <c r="FP13" s="129"/>
    </row>
    <row r="14" spans="1:172" s="131" customFormat="1" x14ac:dyDescent="0.25">
      <c r="A14" s="174" t="s">
        <v>83</v>
      </c>
      <c r="FP14" s="129"/>
    </row>
    <row r="16" spans="1:172" x14ac:dyDescent="0.25">
      <c r="A16" s="203" t="s">
        <v>180</v>
      </c>
    </row>
  </sheetData>
  <hyperlinks>
    <hyperlink ref="A16" location="Consolidado!A1" display="Volver Consolidado" xr:uid="{00000000-0004-0000-1700-000000000000}"/>
  </hyperlink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DX18"/>
  <sheetViews>
    <sheetView zoomScale="120" zoomScaleNormal="120" workbookViewId="0">
      <selection activeCell="A16" sqref="A16"/>
    </sheetView>
  </sheetViews>
  <sheetFormatPr baseColWidth="10" defaultRowHeight="15" x14ac:dyDescent="0.25"/>
  <cols>
    <col min="1" max="1" width="11.42578125" style="131"/>
    <col min="2" max="2" width="18.140625" style="131" bestFit="1" customWidth="1"/>
    <col min="3" max="127" width="11.42578125" style="131"/>
    <col min="128" max="16384" width="11.42578125" style="129"/>
  </cols>
  <sheetData>
    <row r="1" spans="1:128" x14ac:dyDescent="0.25">
      <c r="A1" s="130" t="s">
        <v>177</v>
      </c>
    </row>
    <row r="2" spans="1:128" s="131" customFormat="1" x14ac:dyDescent="0.25">
      <c r="A2" s="165" t="s">
        <v>191</v>
      </c>
      <c r="DX2" s="129"/>
    </row>
    <row r="3" spans="1:128" s="131" customFormat="1" ht="15.75" thickBot="1" x14ac:dyDescent="0.3">
      <c r="A3" s="165"/>
      <c r="DX3" s="129"/>
    </row>
    <row r="4" spans="1:128" s="131" customFormat="1" ht="30" x14ac:dyDescent="0.25">
      <c r="A4" s="166" t="s">
        <v>71</v>
      </c>
      <c r="B4" s="183" t="s">
        <v>181</v>
      </c>
      <c r="DX4" s="129"/>
    </row>
    <row r="5" spans="1:128" s="131" customFormat="1" x14ac:dyDescent="0.25">
      <c r="A5" s="167">
        <v>2006</v>
      </c>
      <c r="B5" s="185">
        <v>35.180606276370575</v>
      </c>
      <c r="DX5" s="129"/>
    </row>
    <row r="6" spans="1:128" s="131" customFormat="1" x14ac:dyDescent="0.25">
      <c r="A6" s="167">
        <v>2009</v>
      </c>
      <c r="B6" s="185">
        <v>30.695416015142783</v>
      </c>
      <c r="DX6" s="129"/>
    </row>
    <row r="7" spans="1:128" s="131" customFormat="1" x14ac:dyDescent="0.25">
      <c r="A7" s="167">
        <v>2011</v>
      </c>
      <c r="B7" s="185">
        <v>28.421371413292885</v>
      </c>
      <c r="DX7" s="129"/>
    </row>
    <row r="8" spans="1:128" s="131" customFormat="1" x14ac:dyDescent="0.25">
      <c r="A8" s="167">
        <v>2013</v>
      </c>
      <c r="B8" s="185">
        <v>28.686845080220881</v>
      </c>
      <c r="DX8" s="129"/>
    </row>
    <row r="9" spans="1:128" s="131" customFormat="1" x14ac:dyDescent="0.25">
      <c r="A9" s="167">
        <v>2015</v>
      </c>
      <c r="B9" s="185">
        <v>24.282508115015283</v>
      </c>
      <c r="DX9" s="129"/>
    </row>
    <row r="10" spans="1:128" s="131" customFormat="1" ht="15.75" thickBot="1" x14ac:dyDescent="0.3">
      <c r="A10" s="167">
        <v>2017</v>
      </c>
      <c r="B10" s="189">
        <v>26.673526892263926</v>
      </c>
      <c r="DX10" s="129"/>
    </row>
    <row r="12" spans="1:128" x14ac:dyDescent="0.25">
      <c r="A12" s="23" t="s">
        <v>49</v>
      </c>
    </row>
    <row r="13" spans="1:128" x14ac:dyDescent="0.25">
      <c r="A13" s="23" t="s">
        <v>166</v>
      </c>
    </row>
    <row r="14" spans="1:128" x14ac:dyDescent="0.25">
      <c r="A14" s="23"/>
    </row>
    <row r="15" spans="1:128" x14ac:dyDescent="0.25">
      <c r="A15" s="203" t="s">
        <v>180</v>
      </c>
    </row>
    <row r="17" spans="4:128" s="131" customFormat="1" x14ac:dyDescent="0.25">
      <c r="D17" s="201"/>
      <c r="E17" s="201"/>
      <c r="F17" s="201"/>
      <c r="G17" s="201"/>
      <c r="H17" s="201"/>
      <c r="I17" s="202"/>
      <c r="J17" s="151"/>
      <c r="DX17" s="129"/>
    </row>
    <row r="18" spans="4:128" s="131" customFormat="1" x14ac:dyDescent="0.25">
      <c r="D18" s="151"/>
      <c r="E18" s="151"/>
      <c r="F18" s="151"/>
      <c r="G18" s="151"/>
      <c r="H18" s="151"/>
      <c r="I18" s="151"/>
      <c r="J18" s="151"/>
      <c r="DX18" s="129"/>
    </row>
  </sheetData>
  <hyperlinks>
    <hyperlink ref="A15" location="Consolidado!A1" display="Volver Consolidado" xr:uid="{00000000-0004-0000-1800-000000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DX14"/>
  <sheetViews>
    <sheetView zoomScale="120" zoomScaleNormal="120" workbookViewId="0">
      <selection activeCell="A12" sqref="A12"/>
    </sheetView>
  </sheetViews>
  <sheetFormatPr baseColWidth="10" defaultRowHeight="15" x14ac:dyDescent="0.25"/>
  <cols>
    <col min="1" max="1" width="11.42578125" style="131"/>
    <col min="2" max="2" width="13.7109375" style="131" customWidth="1"/>
    <col min="3" max="3" width="13.85546875" style="131" customWidth="1"/>
    <col min="4" max="4" width="14.140625" style="131" customWidth="1"/>
    <col min="5" max="127" width="11.42578125" style="131"/>
    <col min="128" max="16384" width="11.42578125" style="129"/>
  </cols>
  <sheetData>
    <row r="1" spans="1:128" x14ac:dyDescent="0.25">
      <c r="A1" s="130" t="s">
        <v>175</v>
      </c>
    </row>
    <row r="2" spans="1:128" x14ac:dyDescent="0.25">
      <c r="A2" s="165" t="s">
        <v>191</v>
      </c>
    </row>
    <row r="3" spans="1:128" s="131" customFormat="1" ht="15.75" thickBot="1" x14ac:dyDescent="0.3">
      <c r="A3" s="180"/>
      <c r="DX3" s="129"/>
    </row>
    <row r="4" spans="1:128" s="131" customFormat="1" ht="60" x14ac:dyDescent="0.25">
      <c r="A4" s="187" t="s">
        <v>71</v>
      </c>
      <c r="B4" s="172" t="s">
        <v>200</v>
      </c>
      <c r="C4" s="172" t="s">
        <v>201</v>
      </c>
      <c r="D4" s="181" t="s">
        <v>202</v>
      </c>
      <c r="E4" s="183" t="s">
        <v>203</v>
      </c>
      <c r="DX4" s="129"/>
    </row>
    <row r="5" spans="1:128" s="131" customFormat="1" x14ac:dyDescent="0.25">
      <c r="A5" s="188">
        <v>2015</v>
      </c>
      <c r="B5" s="190">
        <v>0.23144308316942738</v>
      </c>
      <c r="C5" s="195">
        <v>0.40245819411202477</v>
      </c>
      <c r="D5" s="196">
        <v>17.177342275093409</v>
      </c>
      <c r="E5" s="197">
        <v>17.597573402213325</v>
      </c>
      <c r="DX5" s="129"/>
    </row>
    <row r="6" spans="1:128" s="131" customFormat="1" ht="15.75" thickBot="1" x14ac:dyDescent="0.3">
      <c r="A6" s="188">
        <v>2017</v>
      </c>
      <c r="B6" s="190">
        <v>0.5352725327711858</v>
      </c>
      <c r="C6" s="195">
        <v>0.23282978648092723</v>
      </c>
      <c r="D6" s="196">
        <v>19.89160829534773</v>
      </c>
      <c r="E6" s="198">
        <v>20.242819442860345</v>
      </c>
      <c r="DX6" s="129"/>
    </row>
    <row r="8" spans="1:128" x14ac:dyDescent="0.25">
      <c r="A8" s="23" t="s">
        <v>49</v>
      </c>
    </row>
    <row r="9" spans="1:128" x14ac:dyDescent="0.25">
      <c r="A9" s="23" t="s">
        <v>166</v>
      </c>
    </row>
    <row r="10" spans="1:128" x14ac:dyDescent="0.25">
      <c r="A10" s="23"/>
    </row>
    <row r="11" spans="1:128" x14ac:dyDescent="0.25">
      <c r="A11" s="203" t="s">
        <v>180</v>
      </c>
    </row>
    <row r="12" spans="1:128" x14ac:dyDescent="0.25">
      <c r="C12" s="194"/>
      <c r="D12" s="194"/>
    </row>
    <row r="13" spans="1:128" s="131" customFormat="1" x14ac:dyDescent="0.25">
      <c r="D13" s="191"/>
      <c r="E13" s="191"/>
      <c r="F13" s="191"/>
      <c r="G13" s="191"/>
      <c r="H13" s="192"/>
      <c r="I13" s="193"/>
      <c r="J13" s="151"/>
      <c r="DX13" s="129"/>
    </row>
    <row r="14" spans="1:128" s="131" customFormat="1" x14ac:dyDescent="0.25">
      <c r="D14" s="151"/>
      <c r="E14" s="151"/>
      <c r="F14" s="151"/>
      <c r="G14" s="151"/>
      <c r="H14" s="151"/>
      <c r="I14" s="151"/>
      <c r="J14" s="151"/>
      <c r="DX14" s="129"/>
    </row>
  </sheetData>
  <hyperlinks>
    <hyperlink ref="A11" location="Consolidado!A1" display="Volver Consolidado" xr:uid="{00000000-0004-0000-19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DU14"/>
  <sheetViews>
    <sheetView zoomScale="120" zoomScaleNormal="120" workbookViewId="0">
      <selection activeCell="A12" sqref="A12"/>
    </sheetView>
  </sheetViews>
  <sheetFormatPr baseColWidth="10" defaultRowHeight="15" x14ac:dyDescent="0.25"/>
  <cols>
    <col min="1" max="1" width="11.42578125" style="131"/>
    <col min="2" max="2" width="18.140625" style="131" bestFit="1" customWidth="1"/>
    <col min="3" max="124" width="11.42578125" style="131"/>
    <col min="125" max="16384" width="11.42578125" style="129"/>
  </cols>
  <sheetData>
    <row r="1" spans="1:125" x14ac:dyDescent="0.25">
      <c r="A1" s="130" t="s">
        <v>176</v>
      </c>
    </row>
    <row r="2" spans="1:125" x14ac:dyDescent="0.25">
      <c r="A2" s="165" t="s">
        <v>191</v>
      </c>
    </row>
    <row r="3" spans="1:125" s="131" customFormat="1" ht="15.75" thickBot="1" x14ac:dyDescent="0.3">
      <c r="A3" s="180"/>
      <c r="DU3" s="129"/>
    </row>
    <row r="4" spans="1:125" s="131" customFormat="1" ht="30" x14ac:dyDescent="0.25">
      <c r="A4" s="166" t="s">
        <v>71</v>
      </c>
      <c r="B4" s="183" t="s">
        <v>181</v>
      </c>
      <c r="DU4" s="129"/>
    </row>
    <row r="5" spans="1:125" s="131" customFormat="1" x14ac:dyDescent="0.25">
      <c r="A5" s="167">
        <v>2015</v>
      </c>
      <c r="B5" s="199">
        <v>88.500921306151298</v>
      </c>
      <c r="DU5" s="129"/>
    </row>
    <row r="6" spans="1:125" s="131" customFormat="1" ht="15.75" thickBot="1" x14ac:dyDescent="0.3">
      <c r="A6" s="167">
        <v>2017</v>
      </c>
      <c r="B6" s="200">
        <v>84.736441255461585</v>
      </c>
      <c r="DU6" s="129"/>
    </row>
    <row r="8" spans="1:125" x14ac:dyDescent="0.25">
      <c r="A8" s="23" t="s">
        <v>49</v>
      </c>
    </row>
    <row r="9" spans="1:125" x14ac:dyDescent="0.25">
      <c r="A9" s="23" t="s">
        <v>166</v>
      </c>
    </row>
    <row r="10" spans="1:125" x14ac:dyDescent="0.25">
      <c r="A10" s="23"/>
    </row>
    <row r="11" spans="1:125" x14ac:dyDescent="0.25">
      <c r="A11" s="203" t="s">
        <v>180</v>
      </c>
    </row>
    <row r="13" spans="1:125" s="131" customFormat="1" x14ac:dyDescent="0.25">
      <c r="C13" s="191"/>
      <c r="D13" s="191"/>
      <c r="E13" s="192"/>
      <c r="F13" s="193"/>
      <c r="G13" s="151"/>
      <c r="DU13" s="129"/>
    </row>
    <row r="14" spans="1:125" s="131" customFormat="1" x14ac:dyDescent="0.25">
      <c r="C14" s="151"/>
      <c r="D14" s="151"/>
      <c r="E14" s="151"/>
      <c r="F14" s="151"/>
      <c r="G14" s="151"/>
      <c r="DU14" s="129"/>
    </row>
  </sheetData>
  <hyperlinks>
    <hyperlink ref="A11" location="Consolidado!A1" display="Volver Consolidado" xr:uid="{00000000-0004-0000-1A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Z21"/>
  <sheetViews>
    <sheetView zoomScale="120" zoomScaleNormal="120" workbookViewId="0">
      <selection activeCell="B22" sqref="B22"/>
    </sheetView>
  </sheetViews>
  <sheetFormatPr baseColWidth="10" defaultRowHeight="15" x14ac:dyDescent="0.25"/>
  <cols>
    <col min="1" max="1" width="2.7109375" style="131" customWidth="1"/>
    <col min="2" max="2" width="11.42578125" style="131"/>
    <col min="3" max="3" width="18.140625" style="131" bestFit="1" customWidth="1"/>
    <col min="4" max="130" width="11.42578125" style="131"/>
    <col min="131" max="16384" width="11.42578125" style="129"/>
  </cols>
  <sheetData>
    <row r="1" spans="1:3" x14ac:dyDescent="0.25">
      <c r="A1" s="130" t="s">
        <v>136</v>
      </c>
    </row>
    <row r="2" spans="1:3" ht="17.25" x14ac:dyDescent="0.25">
      <c r="A2" s="165" t="s">
        <v>137</v>
      </c>
    </row>
    <row r="3" spans="1:3" ht="15.75" thickBot="1" x14ac:dyDescent="0.3"/>
    <row r="4" spans="1:3" x14ac:dyDescent="0.25">
      <c r="B4" s="166" t="s">
        <v>71</v>
      </c>
      <c r="C4" s="169" t="s">
        <v>135</v>
      </c>
    </row>
    <row r="5" spans="1:3" x14ac:dyDescent="0.25">
      <c r="B5" s="237" t="s">
        <v>230</v>
      </c>
      <c r="C5" s="219">
        <v>39.691000000000003</v>
      </c>
    </row>
    <row r="6" spans="1:3" x14ac:dyDescent="0.25">
      <c r="B6" s="237" t="s">
        <v>231</v>
      </c>
      <c r="C6" s="219">
        <v>68.086399999999998</v>
      </c>
    </row>
    <row r="7" spans="1:3" x14ac:dyDescent="0.25">
      <c r="B7" s="237" t="s">
        <v>232</v>
      </c>
      <c r="C7" s="219">
        <v>44.494799999999998</v>
      </c>
    </row>
    <row r="8" spans="1:3" x14ac:dyDescent="0.25">
      <c r="B8" s="237" t="s">
        <v>233</v>
      </c>
      <c r="C8" s="219">
        <v>37.620199999999997</v>
      </c>
    </row>
    <row r="9" spans="1:3" x14ac:dyDescent="0.25">
      <c r="B9" s="167">
        <v>2013</v>
      </c>
      <c r="C9" s="219">
        <v>32.217700000000001</v>
      </c>
    </row>
    <row r="10" spans="1:3" x14ac:dyDescent="0.25">
      <c r="B10" s="168">
        <v>2014</v>
      </c>
      <c r="C10" s="219">
        <v>28.747</v>
      </c>
    </row>
    <row r="11" spans="1:3" x14ac:dyDescent="0.25">
      <c r="B11" s="168">
        <v>2015</v>
      </c>
      <c r="C11" s="219">
        <v>37.926699999999997</v>
      </c>
    </row>
    <row r="12" spans="1:3" x14ac:dyDescent="0.25">
      <c r="B12" s="168">
        <v>2016</v>
      </c>
      <c r="C12" s="219">
        <v>40.942399999999999</v>
      </c>
    </row>
    <row r="13" spans="1:3" x14ac:dyDescent="0.25">
      <c r="B13" s="168">
        <v>2017</v>
      </c>
      <c r="C13" s="219">
        <v>33.5852</v>
      </c>
    </row>
    <row r="14" spans="1:3" x14ac:dyDescent="0.25">
      <c r="B14" s="168">
        <v>2018</v>
      </c>
      <c r="C14" s="219">
        <v>37.750700000000002</v>
      </c>
    </row>
    <row r="15" spans="1:3" ht="15.75" thickBot="1" x14ac:dyDescent="0.3">
      <c r="B15" s="237" t="s">
        <v>234</v>
      </c>
      <c r="C15" s="218">
        <v>29.935600000000001</v>
      </c>
    </row>
    <row r="16" spans="1:3" x14ac:dyDescent="0.25">
      <c r="B16" s="143"/>
      <c r="C16" s="170"/>
    </row>
    <row r="17" spans="2:2" x14ac:dyDescent="0.25">
      <c r="B17" s="171" t="s">
        <v>139</v>
      </c>
    </row>
    <row r="18" spans="2:2" x14ac:dyDescent="0.25">
      <c r="B18" s="23" t="s">
        <v>49</v>
      </c>
    </row>
    <row r="19" spans="2:2" x14ac:dyDescent="0.25">
      <c r="B19" s="23" t="s">
        <v>138</v>
      </c>
    </row>
    <row r="21" spans="2:2" x14ac:dyDescent="0.25">
      <c r="B21" s="203" t="s">
        <v>180</v>
      </c>
    </row>
  </sheetData>
  <hyperlinks>
    <hyperlink ref="B21" location="Consolidado!A1" display="Volver Consolidado" xr:uid="{00000000-0004-0000-1B00-00000000000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P21"/>
  <sheetViews>
    <sheetView zoomScale="120" zoomScaleNormal="120" workbookViewId="0">
      <selection activeCell="A22" sqref="A22"/>
    </sheetView>
  </sheetViews>
  <sheetFormatPr baseColWidth="10" defaultRowHeight="15" x14ac:dyDescent="0.25"/>
  <cols>
    <col min="1" max="1" width="11.42578125" style="131"/>
    <col min="2" max="2" width="15.7109375" style="131" customWidth="1"/>
    <col min="3" max="3" width="20" style="131" customWidth="1"/>
    <col min="4" max="4" width="15.5703125" style="131" customWidth="1"/>
    <col min="5" max="5" width="14.42578125" style="131" customWidth="1"/>
    <col min="6" max="172" width="11.42578125" style="131"/>
    <col min="173" max="16384" width="11.42578125" style="129"/>
  </cols>
  <sheetData>
    <row r="1" spans="1:5" x14ac:dyDescent="0.25">
      <c r="A1" s="130" t="s">
        <v>140</v>
      </c>
    </row>
    <row r="2" spans="1:5" ht="15.75" thickBot="1" x14ac:dyDescent="0.3"/>
    <row r="3" spans="1:5" ht="60" x14ac:dyDescent="0.25">
      <c r="A3" s="172" t="s">
        <v>71</v>
      </c>
      <c r="B3" s="172" t="s">
        <v>143</v>
      </c>
      <c r="C3" s="172" t="s">
        <v>142</v>
      </c>
      <c r="D3" s="181" t="s">
        <v>141</v>
      </c>
      <c r="E3" s="183" t="s">
        <v>204</v>
      </c>
    </row>
    <row r="4" spans="1:5" x14ac:dyDescent="0.25">
      <c r="A4" s="136">
        <v>2007</v>
      </c>
      <c r="B4" s="173">
        <v>1782513.5</v>
      </c>
      <c r="C4" s="173">
        <v>1040155.5</v>
      </c>
      <c r="D4" s="210">
        <f>C4/B4</f>
        <v>0.5835330279406018</v>
      </c>
      <c r="E4" s="211">
        <f>C4/B$12</f>
        <v>0.56685318216718039</v>
      </c>
    </row>
    <row r="5" spans="1:5" x14ac:dyDescent="0.25">
      <c r="A5" s="136">
        <v>2008</v>
      </c>
      <c r="B5" s="173">
        <v>1782513.5</v>
      </c>
      <c r="C5" s="173">
        <v>1040155.5</v>
      </c>
      <c r="D5" s="210">
        <f t="shared" ref="D5:D15" si="0">C5/B5</f>
        <v>0.5835330279406018</v>
      </c>
      <c r="E5" s="211">
        <f t="shared" ref="E5:E15" si="1">C5/B$12</f>
        <v>0.56685318216718039</v>
      </c>
    </row>
    <row r="6" spans="1:5" x14ac:dyDescent="0.25">
      <c r="A6" s="136">
        <v>2009</v>
      </c>
      <c r="B6" s="173">
        <v>1782513.5</v>
      </c>
      <c r="C6" s="173">
        <v>1040155.5</v>
      </c>
      <c r="D6" s="210">
        <f t="shared" si="0"/>
        <v>0.5835330279406018</v>
      </c>
      <c r="E6" s="211">
        <f t="shared" si="1"/>
        <v>0.56685318216718039</v>
      </c>
    </row>
    <row r="7" spans="1:5" x14ac:dyDescent="0.25">
      <c r="A7" s="136">
        <v>2010</v>
      </c>
      <c r="B7" s="173">
        <v>1782513.5</v>
      </c>
      <c r="C7" s="173">
        <v>1040155.5</v>
      </c>
      <c r="D7" s="210">
        <f t="shared" si="0"/>
        <v>0.5835330279406018</v>
      </c>
      <c r="E7" s="211">
        <f t="shared" si="1"/>
        <v>0.56685318216718039</v>
      </c>
    </row>
    <row r="8" spans="1:5" x14ac:dyDescent="0.25">
      <c r="A8" s="136">
        <v>2011</v>
      </c>
      <c r="B8" s="173">
        <v>1782513.5</v>
      </c>
      <c r="C8" s="173">
        <v>1040155.5</v>
      </c>
      <c r="D8" s="210">
        <f t="shared" si="0"/>
        <v>0.5835330279406018</v>
      </c>
      <c r="E8" s="211">
        <f t="shared" si="1"/>
        <v>0.56685318216718039</v>
      </c>
    </row>
    <row r="9" spans="1:5" x14ac:dyDescent="0.25">
      <c r="A9" s="136">
        <v>2012</v>
      </c>
      <c r="B9" s="173">
        <v>1782513.5</v>
      </c>
      <c r="C9" s="173">
        <v>1040155.5</v>
      </c>
      <c r="D9" s="210">
        <f t="shared" si="0"/>
        <v>0.5835330279406018</v>
      </c>
      <c r="E9" s="211">
        <f t="shared" si="1"/>
        <v>0.56685318216718039</v>
      </c>
    </row>
    <row r="10" spans="1:5" x14ac:dyDescent="0.25">
      <c r="A10" s="136">
        <v>2013</v>
      </c>
      <c r="B10" s="173">
        <v>1834964.56</v>
      </c>
      <c r="C10" s="173">
        <v>1135171.9099999999</v>
      </c>
      <c r="D10" s="210">
        <f>C10/B10</f>
        <v>0.61863424217849738</v>
      </c>
      <c r="E10" s="211">
        <f>C10/B$12</f>
        <v>0.61863424217849738</v>
      </c>
    </row>
    <row r="11" spans="1:5" x14ac:dyDescent="0.25">
      <c r="A11" s="136">
        <v>2014</v>
      </c>
      <c r="B11" s="173">
        <v>1834964.56</v>
      </c>
      <c r="C11" s="173">
        <v>1135171.9099999999</v>
      </c>
      <c r="D11" s="210">
        <f t="shared" si="0"/>
        <v>0.61863424217849738</v>
      </c>
      <c r="E11" s="211">
        <f t="shared" si="1"/>
        <v>0.61863424217849738</v>
      </c>
    </row>
    <row r="12" spans="1:5" x14ac:dyDescent="0.25">
      <c r="A12" s="136">
        <v>2015</v>
      </c>
      <c r="B12" s="173">
        <v>1834964.56</v>
      </c>
      <c r="C12" s="173">
        <v>1135171.9099999999</v>
      </c>
      <c r="D12" s="210">
        <f t="shared" si="0"/>
        <v>0.61863424217849738</v>
      </c>
      <c r="E12" s="211">
        <f t="shared" si="1"/>
        <v>0.61863424217849738</v>
      </c>
    </row>
    <row r="13" spans="1:5" x14ac:dyDescent="0.25">
      <c r="A13" s="136">
        <v>2016</v>
      </c>
      <c r="B13" s="173">
        <v>1834964.56</v>
      </c>
      <c r="C13" s="173">
        <v>1135171.9099999999</v>
      </c>
      <c r="D13" s="210">
        <f t="shared" si="0"/>
        <v>0.61863424217849738</v>
      </c>
      <c r="E13" s="211">
        <f t="shared" si="1"/>
        <v>0.61863424217849738</v>
      </c>
    </row>
    <row r="14" spans="1:5" x14ac:dyDescent="0.25">
      <c r="A14" s="136">
        <v>2017</v>
      </c>
      <c r="B14" s="173">
        <v>1834964.56</v>
      </c>
      <c r="C14" s="173">
        <v>1135171.9099999999</v>
      </c>
      <c r="D14" s="210">
        <f t="shared" si="0"/>
        <v>0.61863424217849738</v>
      </c>
      <c r="E14" s="211">
        <f t="shared" si="1"/>
        <v>0.61863424217849738</v>
      </c>
    </row>
    <row r="15" spans="1:5" x14ac:dyDescent="0.25">
      <c r="A15" s="136">
        <v>2018</v>
      </c>
      <c r="B15" s="173">
        <v>1834964.56</v>
      </c>
      <c r="C15" s="173">
        <v>1135171.9099999999</v>
      </c>
      <c r="D15" s="210">
        <f t="shared" si="0"/>
        <v>0.61863424217849738</v>
      </c>
      <c r="E15" s="211">
        <f t="shared" si="1"/>
        <v>0.61863424217849738</v>
      </c>
    </row>
    <row r="16" spans="1:5" ht="15.75" thickBot="1" x14ac:dyDescent="0.3">
      <c r="A16" s="136">
        <v>2019</v>
      </c>
      <c r="B16" s="173">
        <v>1834964.56</v>
      </c>
      <c r="C16" s="173">
        <v>1135171.9099999999</v>
      </c>
      <c r="D16" s="210">
        <f>C16/B16</f>
        <v>0.61863424217849738</v>
      </c>
      <c r="E16" s="212">
        <f>C16/B$12</f>
        <v>0.61863424217849738</v>
      </c>
    </row>
    <row r="18" spans="1:1" x14ac:dyDescent="0.25">
      <c r="A18" s="174" t="s">
        <v>145</v>
      </c>
    </row>
    <row r="19" spans="1:1" x14ac:dyDescent="0.25">
      <c r="A19" s="174" t="s">
        <v>144</v>
      </c>
    </row>
    <row r="21" spans="1:1" x14ac:dyDescent="0.25">
      <c r="A21" s="203" t="s">
        <v>180</v>
      </c>
    </row>
  </sheetData>
  <hyperlinks>
    <hyperlink ref="A21" location="Consolidado!A1" display="Volver Consolidado" xr:uid="{00000000-0004-0000-1C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X20"/>
  <sheetViews>
    <sheetView zoomScale="120" zoomScaleNormal="120" workbookViewId="0">
      <selection activeCell="A18" sqref="A18"/>
    </sheetView>
  </sheetViews>
  <sheetFormatPr baseColWidth="10" defaultRowHeight="15" x14ac:dyDescent="0.25"/>
  <cols>
    <col min="1" max="1" width="11.42578125" style="131"/>
    <col min="2" max="2" width="18.140625" style="131" bestFit="1" customWidth="1"/>
    <col min="3" max="127" width="11.42578125" style="131"/>
    <col min="128" max="16384" width="11.42578125" style="129"/>
  </cols>
  <sheetData>
    <row r="1" spans="1:128" x14ac:dyDescent="0.25">
      <c r="A1" s="130" t="s">
        <v>170</v>
      </c>
    </row>
    <row r="2" spans="1:128" s="131" customFormat="1" x14ac:dyDescent="0.25">
      <c r="A2" s="165" t="s">
        <v>171</v>
      </c>
      <c r="DX2" s="129"/>
    </row>
    <row r="3" spans="1:128" s="131" customFormat="1" x14ac:dyDescent="0.25">
      <c r="A3" s="165" t="s">
        <v>172</v>
      </c>
      <c r="DX3" s="129"/>
    </row>
    <row r="4" spans="1:128" s="131" customFormat="1" x14ac:dyDescent="0.25">
      <c r="A4" s="165" t="s">
        <v>191</v>
      </c>
      <c r="DX4" s="129"/>
    </row>
    <row r="5" spans="1:128" s="131" customFormat="1" ht="15.75" thickBot="1" x14ac:dyDescent="0.3">
      <c r="A5" s="165"/>
      <c r="DX5" s="129"/>
    </row>
    <row r="6" spans="1:128" s="131" customFormat="1" ht="30" x14ac:dyDescent="0.25">
      <c r="A6" s="166" t="s">
        <v>71</v>
      </c>
      <c r="B6" s="183" t="s">
        <v>181</v>
      </c>
      <c r="DX6" s="129"/>
    </row>
    <row r="7" spans="1:128" s="131" customFormat="1" x14ac:dyDescent="0.25">
      <c r="A7" s="167">
        <v>2006</v>
      </c>
      <c r="B7" s="185">
        <v>21.421041945380058</v>
      </c>
      <c r="DX7" s="129"/>
    </row>
    <row r="8" spans="1:128" s="131" customFormat="1" x14ac:dyDescent="0.25">
      <c r="A8" s="167">
        <v>2009</v>
      </c>
      <c r="B8" s="185">
        <v>16.23734672043453</v>
      </c>
      <c r="DX8" s="129"/>
    </row>
    <row r="9" spans="1:128" s="131" customFormat="1" x14ac:dyDescent="0.25">
      <c r="A9" s="167">
        <v>2011</v>
      </c>
      <c r="B9" s="185">
        <v>12.014667405129773</v>
      </c>
      <c r="DX9" s="129"/>
    </row>
    <row r="10" spans="1:128" s="131" customFormat="1" x14ac:dyDescent="0.25">
      <c r="A10" s="167">
        <v>2013</v>
      </c>
      <c r="B10" s="185">
        <v>7.9954563241880079</v>
      </c>
      <c r="DX10" s="129"/>
    </row>
    <row r="11" spans="1:128" s="131" customFormat="1" x14ac:dyDescent="0.25">
      <c r="A11" s="167">
        <v>2015</v>
      </c>
      <c r="B11" s="185">
        <v>4.8462681758745134</v>
      </c>
      <c r="DX11" s="129"/>
    </row>
    <row r="12" spans="1:128" s="131" customFormat="1" ht="15.75" thickBot="1" x14ac:dyDescent="0.3">
      <c r="A12" s="167">
        <v>2017</v>
      </c>
      <c r="B12" s="189">
        <v>3.3360091804903806</v>
      </c>
      <c r="DX12" s="129"/>
    </row>
    <row r="14" spans="1:128" x14ac:dyDescent="0.25">
      <c r="A14" s="23" t="s">
        <v>49</v>
      </c>
    </row>
    <row r="15" spans="1:128" x14ac:dyDescent="0.25">
      <c r="A15" s="23" t="s">
        <v>166</v>
      </c>
    </row>
    <row r="16" spans="1:128" x14ac:dyDescent="0.25">
      <c r="A16" s="23"/>
    </row>
    <row r="17" spans="1:10" x14ac:dyDescent="0.25">
      <c r="A17" s="203" t="s">
        <v>180</v>
      </c>
    </row>
    <row r="19" spans="1:10" x14ac:dyDescent="0.25">
      <c r="D19" s="191"/>
      <c r="E19" s="191"/>
      <c r="F19" s="191"/>
      <c r="G19" s="191"/>
      <c r="H19" s="192"/>
      <c r="I19" s="193"/>
      <c r="J19" s="151"/>
    </row>
    <row r="20" spans="1:10" x14ac:dyDescent="0.25">
      <c r="D20" s="151"/>
      <c r="E20" s="151"/>
      <c r="F20" s="151"/>
      <c r="G20" s="151"/>
      <c r="H20" s="151"/>
      <c r="I20" s="151"/>
      <c r="J20" s="151"/>
    </row>
  </sheetData>
  <hyperlinks>
    <hyperlink ref="A17" location="Consolidado!A1" display="Volver Consolidado"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A17"/>
  <sheetViews>
    <sheetView zoomScale="120" zoomScaleNormal="120" workbookViewId="0">
      <selection activeCell="A13" sqref="A13"/>
    </sheetView>
  </sheetViews>
  <sheetFormatPr baseColWidth="10" defaultRowHeight="15" x14ac:dyDescent="0.25"/>
  <cols>
    <col min="1" max="1" width="12.28515625" style="131" customWidth="1"/>
    <col min="2" max="4" width="30.7109375" style="131" customWidth="1"/>
    <col min="5" max="157" width="11.42578125" style="131"/>
    <col min="158" max="16384" width="11.42578125" style="129"/>
  </cols>
  <sheetData>
    <row r="1" spans="1:7" x14ac:dyDescent="0.25">
      <c r="A1" s="130" t="s">
        <v>216</v>
      </c>
    </row>
    <row r="2" spans="1:7" x14ac:dyDescent="0.25">
      <c r="A2" s="130"/>
    </row>
    <row r="3" spans="1:7" ht="45" x14ac:dyDescent="0.25">
      <c r="A3" s="186" t="s">
        <v>71</v>
      </c>
      <c r="B3" s="186" t="s">
        <v>217</v>
      </c>
      <c r="C3" s="186" t="s">
        <v>218</v>
      </c>
      <c r="D3" s="186" t="s">
        <v>219</v>
      </c>
      <c r="E3" s="175"/>
    </row>
    <row r="4" spans="1:7" x14ac:dyDescent="0.25">
      <c r="A4" s="186">
        <v>2016</v>
      </c>
      <c r="B4" s="217">
        <v>0.43307387967589323</v>
      </c>
      <c r="C4" s="217">
        <v>0.3012129297666063</v>
      </c>
      <c r="D4" s="217">
        <v>0.48022894816444522</v>
      </c>
      <c r="E4" s="175"/>
    </row>
    <row r="5" spans="1:7" x14ac:dyDescent="0.25">
      <c r="A5" s="186">
        <v>2017</v>
      </c>
      <c r="B5" s="217">
        <v>0.55854240527860544</v>
      </c>
      <c r="C5" s="217">
        <v>0.37515651817976664</v>
      </c>
      <c r="D5" s="217">
        <v>0.46361683350851357</v>
      </c>
      <c r="E5" s="175"/>
    </row>
    <row r="6" spans="1:7" x14ac:dyDescent="0.25">
      <c r="A6" s="186">
        <v>2018</v>
      </c>
      <c r="B6" s="217">
        <v>0.64360578224625375</v>
      </c>
      <c r="C6" s="217">
        <v>0.29364799376077294</v>
      </c>
      <c r="D6" s="217">
        <v>0.57806175325773657</v>
      </c>
      <c r="E6" s="175"/>
    </row>
    <row r="7" spans="1:7" x14ac:dyDescent="0.25">
      <c r="A7" s="186">
        <v>2019</v>
      </c>
      <c r="B7" s="217">
        <v>0.51161035793255327</v>
      </c>
      <c r="C7" s="217">
        <v>0.73117309151081766</v>
      </c>
      <c r="D7" s="217">
        <v>0.87681915035643709</v>
      </c>
      <c r="E7" s="175"/>
    </row>
    <row r="8" spans="1:7" x14ac:dyDescent="0.25">
      <c r="B8" s="175"/>
      <c r="C8" s="175"/>
      <c r="D8" s="175"/>
      <c r="E8" s="175"/>
    </row>
    <row r="9" spans="1:7" x14ac:dyDescent="0.25">
      <c r="A9" s="174" t="s">
        <v>145</v>
      </c>
      <c r="C9" s="175"/>
      <c r="D9" s="175"/>
      <c r="E9" s="175"/>
    </row>
    <row r="10" spans="1:7" x14ac:dyDescent="0.25">
      <c r="A10" s="174" t="s">
        <v>146</v>
      </c>
      <c r="B10" s="175"/>
      <c r="C10" s="175"/>
      <c r="D10" s="175"/>
      <c r="E10" s="175"/>
    </row>
    <row r="11" spans="1:7" x14ac:dyDescent="0.25">
      <c r="A11" s="175"/>
      <c r="C11" s="175"/>
      <c r="D11" s="175"/>
      <c r="E11" s="175"/>
    </row>
    <row r="12" spans="1:7" x14ac:dyDescent="0.25">
      <c r="A12" s="203" t="s">
        <v>180</v>
      </c>
      <c r="B12" s="175"/>
      <c r="C12" s="175"/>
      <c r="D12" s="175"/>
      <c r="E12" s="175"/>
    </row>
    <row r="13" spans="1:7" x14ac:dyDescent="0.25">
      <c r="A13" s="175"/>
      <c r="B13" s="175"/>
      <c r="C13" s="175"/>
      <c r="D13" s="175"/>
      <c r="E13" s="175"/>
    </row>
    <row r="14" spans="1:7" x14ac:dyDescent="0.25">
      <c r="A14" s="130"/>
    </row>
    <row r="16" spans="1:7" x14ac:dyDescent="0.25">
      <c r="B16" s="176"/>
      <c r="C16" s="176"/>
      <c r="D16" s="176"/>
      <c r="E16" s="176"/>
      <c r="F16" s="176"/>
      <c r="G16" s="176"/>
    </row>
    <row r="17" spans="2:7" x14ac:dyDescent="0.25">
      <c r="B17" s="176"/>
      <c r="C17" s="176"/>
      <c r="D17" s="176"/>
      <c r="E17" s="176"/>
      <c r="F17" s="176"/>
      <c r="G17" s="176"/>
    </row>
  </sheetData>
  <hyperlinks>
    <hyperlink ref="A12" location="Consolidado!A1" display="Volver Consolidado" xr:uid="{00000000-0004-0000-1D00-00000000000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X18"/>
  <sheetViews>
    <sheetView zoomScale="120" zoomScaleNormal="120" workbookViewId="0">
      <selection activeCell="A16" sqref="A16"/>
    </sheetView>
  </sheetViews>
  <sheetFormatPr baseColWidth="10" defaultRowHeight="15" x14ac:dyDescent="0.25"/>
  <cols>
    <col min="1" max="1" width="11.42578125" style="131"/>
    <col min="2" max="2" width="18.140625" style="131" bestFit="1" customWidth="1"/>
    <col min="3" max="127" width="11.42578125" style="131"/>
    <col min="128" max="16384" width="11.42578125" style="129"/>
  </cols>
  <sheetData>
    <row r="1" spans="1:128" x14ac:dyDescent="0.25">
      <c r="A1" s="130" t="s">
        <v>173</v>
      </c>
    </row>
    <row r="2" spans="1:128" s="131" customFormat="1" x14ac:dyDescent="0.25">
      <c r="A2" s="165" t="s">
        <v>191</v>
      </c>
      <c r="DX2" s="129"/>
    </row>
    <row r="3" spans="1:128" s="131" customFormat="1" ht="15.75" thickBot="1" x14ac:dyDescent="0.3">
      <c r="A3" s="165"/>
      <c r="DX3" s="129"/>
    </row>
    <row r="4" spans="1:128" s="131" customFormat="1" ht="30" x14ac:dyDescent="0.25">
      <c r="A4" s="166" t="s">
        <v>71</v>
      </c>
      <c r="B4" s="183" t="s">
        <v>181</v>
      </c>
      <c r="DX4" s="129"/>
    </row>
    <row r="5" spans="1:128" s="131" customFormat="1" x14ac:dyDescent="0.25">
      <c r="A5" s="167">
        <v>2006</v>
      </c>
      <c r="B5" s="185">
        <v>81.116004987731799</v>
      </c>
      <c r="DX5" s="129"/>
    </row>
    <row r="6" spans="1:128" s="131" customFormat="1" x14ac:dyDescent="0.25">
      <c r="A6" s="167">
        <v>2009</v>
      </c>
      <c r="B6" s="185">
        <v>84.903498803551471</v>
      </c>
      <c r="DX6" s="129"/>
    </row>
    <row r="7" spans="1:128" s="131" customFormat="1" x14ac:dyDescent="0.25">
      <c r="A7" s="167">
        <v>2011</v>
      </c>
      <c r="B7" s="185">
        <v>88.524219308485129</v>
      </c>
      <c r="DX7" s="129"/>
    </row>
    <row r="8" spans="1:128" s="131" customFormat="1" x14ac:dyDescent="0.25">
      <c r="A8" s="167">
        <v>2013</v>
      </c>
      <c r="B8" s="185">
        <v>87.744931571976764</v>
      </c>
      <c r="DX8" s="129"/>
    </row>
    <row r="9" spans="1:128" s="131" customFormat="1" x14ac:dyDescent="0.25">
      <c r="A9" s="167">
        <v>2015</v>
      </c>
      <c r="B9" s="185">
        <v>90.66371049692205</v>
      </c>
      <c r="DX9" s="129"/>
    </row>
    <row r="10" spans="1:128" s="131" customFormat="1" ht="15.75" thickBot="1" x14ac:dyDescent="0.3">
      <c r="A10" s="167">
        <v>2017</v>
      </c>
      <c r="B10" s="189">
        <v>86.115914185078452</v>
      </c>
      <c r="DX10" s="129"/>
    </row>
    <row r="12" spans="1:128" x14ac:dyDescent="0.25">
      <c r="A12" s="23" t="s">
        <v>49</v>
      </c>
    </row>
    <row r="13" spans="1:128" x14ac:dyDescent="0.25">
      <c r="A13" s="23" t="s">
        <v>166</v>
      </c>
    </row>
    <row r="14" spans="1:128" x14ac:dyDescent="0.25">
      <c r="A14" s="23"/>
    </row>
    <row r="15" spans="1:128" x14ac:dyDescent="0.25">
      <c r="A15" s="203" t="s">
        <v>180</v>
      </c>
    </row>
    <row r="17" spans="4:128" s="131" customFormat="1" x14ac:dyDescent="0.25">
      <c r="D17" s="191"/>
      <c r="E17" s="191"/>
      <c r="F17" s="191"/>
      <c r="G17" s="191"/>
      <c r="H17" s="192"/>
      <c r="I17" s="193"/>
      <c r="J17" s="151"/>
      <c r="DX17" s="129"/>
    </row>
    <row r="18" spans="4:128" s="131" customFormat="1" x14ac:dyDescent="0.25">
      <c r="D18" s="151"/>
      <c r="E18" s="151"/>
      <c r="F18" s="151"/>
      <c r="G18" s="151"/>
      <c r="H18" s="151"/>
      <c r="I18" s="151"/>
      <c r="J18" s="151"/>
      <c r="DX18" s="129"/>
    </row>
  </sheetData>
  <hyperlinks>
    <hyperlink ref="A15" location="Consolidado!A1" display="Volver Consolidado"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X14"/>
  <sheetViews>
    <sheetView zoomScale="120" zoomScaleNormal="120" workbookViewId="0">
      <selection activeCell="A12" sqref="A12"/>
    </sheetView>
  </sheetViews>
  <sheetFormatPr baseColWidth="10" defaultRowHeight="15" x14ac:dyDescent="0.25"/>
  <cols>
    <col min="1" max="1" width="11.42578125" style="131"/>
    <col min="2" max="2" width="18.140625" style="131" bestFit="1" customWidth="1"/>
    <col min="3" max="127" width="11.42578125" style="131"/>
    <col min="128" max="16384" width="11.42578125" style="129"/>
  </cols>
  <sheetData>
    <row r="1" spans="1:128" x14ac:dyDescent="0.25">
      <c r="A1" s="130" t="s">
        <v>174</v>
      </c>
    </row>
    <row r="2" spans="1:128" s="131" customFormat="1" x14ac:dyDescent="0.25">
      <c r="A2" s="165" t="s">
        <v>191</v>
      </c>
      <c r="DX2" s="129"/>
    </row>
    <row r="3" spans="1:128" s="131" customFormat="1" ht="15.75" thickBot="1" x14ac:dyDescent="0.3">
      <c r="A3" s="165"/>
      <c r="DX3" s="129"/>
    </row>
    <row r="4" spans="1:128" s="131" customFormat="1" ht="30" x14ac:dyDescent="0.25">
      <c r="A4" s="166" t="s">
        <v>71</v>
      </c>
      <c r="B4" s="183" t="s">
        <v>181</v>
      </c>
      <c r="DX4" s="129"/>
    </row>
    <row r="5" spans="1:128" s="131" customFormat="1" x14ac:dyDescent="0.25">
      <c r="A5" s="167">
        <v>2015</v>
      </c>
      <c r="B5" s="185">
        <v>88.162832969360934</v>
      </c>
      <c r="DX5" s="129"/>
    </row>
    <row r="6" spans="1:128" s="131" customFormat="1" ht="15.75" thickBot="1" x14ac:dyDescent="0.3">
      <c r="A6" s="167">
        <v>2017</v>
      </c>
      <c r="B6" s="189">
        <v>85.987844264171102</v>
      </c>
      <c r="DX6" s="129"/>
    </row>
    <row r="8" spans="1:128" x14ac:dyDescent="0.25">
      <c r="A8" s="23" t="s">
        <v>49</v>
      </c>
    </row>
    <row r="9" spans="1:128" x14ac:dyDescent="0.25">
      <c r="A9" s="23" t="s">
        <v>166</v>
      </c>
    </row>
    <row r="10" spans="1:128" x14ac:dyDescent="0.25">
      <c r="A10" s="23"/>
    </row>
    <row r="11" spans="1:128" x14ac:dyDescent="0.25">
      <c r="A11" s="203" t="s">
        <v>180</v>
      </c>
    </row>
    <row r="12" spans="1:128" x14ac:dyDescent="0.25">
      <c r="C12" s="194"/>
      <c r="D12" s="194"/>
    </row>
    <row r="13" spans="1:128" s="131" customFormat="1" x14ac:dyDescent="0.25">
      <c r="D13" s="191"/>
      <c r="E13" s="191"/>
      <c r="F13" s="191"/>
      <c r="G13" s="191"/>
      <c r="H13" s="192"/>
      <c r="I13" s="193"/>
      <c r="J13" s="151"/>
      <c r="DX13" s="129"/>
    </row>
    <row r="14" spans="1:128" s="131" customFormat="1" x14ac:dyDescent="0.25">
      <c r="D14" s="151"/>
      <c r="E14" s="151"/>
      <c r="F14" s="151"/>
      <c r="G14" s="151"/>
      <c r="H14" s="151"/>
      <c r="I14" s="151"/>
      <c r="J14" s="151"/>
      <c r="DX14" s="129"/>
    </row>
  </sheetData>
  <hyperlinks>
    <hyperlink ref="A11" location="Consolidado!A1" display="Volver Consolidado"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X18"/>
  <sheetViews>
    <sheetView zoomScale="120" zoomScaleNormal="120" workbookViewId="0">
      <selection activeCell="A19" sqref="A19"/>
    </sheetView>
  </sheetViews>
  <sheetFormatPr baseColWidth="10" defaultRowHeight="15" x14ac:dyDescent="0.25"/>
  <cols>
    <col min="1" max="1" width="11.42578125" style="131"/>
    <col min="2" max="2" width="18.140625" style="131" bestFit="1" customWidth="1"/>
    <col min="3" max="127" width="11.42578125" style="131"/>
    <col min="128" max="16384" width="11.42578125" style="129"/>
  </cols>
  <sheetData>
    <row r="1" spans="1:128" x14ac:dyDescent="0.25">
      <c r="A1" s="130" t="s">
        <v>163</v>
      </c>
    </row>
    <row r="2" spans="1:128" s="131" customFormat="1" x14ac:dyDescent="0.25">
      <c r="A2" s="165" t="s">
        <v>164</v>
      </c>
      <c r="DX2" s="129"/>
    </row>
    <row r="3" spans="1:128" s="131" customFormat="1" ht="15.75" thickBot="1" x14ac:dyDescent="0.3">
      <c r="A3" s="180"/>
      <c r="DX3" s="129"/>
    </row>
    <row r="4" spans="1:128" s="131" customFormat="1" ht="30" x14ac:dyDescent="0.25">
      <c r="A4" s="166" t="s">
        <v>71</v>
      </c>
      <c r="B4" s="183" t="s">
        <v>165</v>
      </c>
      <c r="DX4" s="129"/>
    </row>
    <row r="5" spans="1:128" s="131" customFormat="1" x14ac:dyDescent="0.25">
      <c r="A5" s="167">
        <v>2008</v>
      </c>
      <c r="B5" s="185">
        <v>37.5</v>
      </c>
      <c r="DX5" s="129"/>
    </row>
    <row r="6" spans="1:128" s="131" customFormat="1" x14ac:dyDescent="0.25">
      <c r="A6" s="167">
        <v>2009</v>
      </c>
      <c r="B6" s="185">
        <v>18.600000000000001</v>
      </c>
      <c r="DX6" s="129"/>
    </row>
    <row r="7" spans="1:128" s="131" customFormat="1" x14ac:dyDescent="0.25">
      <c r="A7" s="167">
        <v>2010</v>
      </c>
      <c r="B7" s="185">
        <v>54.9</v>
      </c>
      <c r="DX7" s="129"/>
    </row>
    <row r="8" spans="1:128" s="131" customFormat="1" x14ac:dyDescent="0.25">
      <c r="A8" s="167">
        <v>2011</v>
      </c>
      <c r="B8" s="185">
        <v>57.4</v>
      </c>
      <c r="DX8" s="129"/>
    </row>
    <row r="9" spans="1:128" s="131" customFormat="1" x14ac:dyDescent="0.25">
      <c r="A9" s="167">
        <v>2012</v>
      </c>
      <c r="B9" s="185">
        <v>0</v>
      </c>
      <c r="DX9" s="129"/>
    </row>
    <row r="10" spans="1:128" s="131" customFormat="1" x14ac:dyDescent="0.25">
      <c r="A10" s="167">
        <v>2013</v>
      </c>
      <c r="B10" s="185">
        <v>20.610057708161584</v>
      </c>
      <c r="DX10" s="129"/>
    </row>
    <row r="11" spans="1:128" s="131" customFormat="1" x14ac:dyDescent="0.25">
      <c r="A11" s="167">
        <v>2014</v>
      </c>
      <c r="B11" s="185">
        <v>39.502271380604384</v>
      </c>
      <c r="DX11" s="129"/>
    </row>
    <row r="12" spans="1:128" s="131" customFormat="1" x14ac:dyDescent="0.25">
      <c r="A12" s="167">
        <v>2015</v>
      </c>
      <c r="B12" s="185">
        <v>42.716787697565145</v>
      </c>
      <c r="DX12" s="129"/>
    </row>
    <row r="13" spans="1:128" s="131" customFormat="1" ht="15.75" thickBot="1" x14ac:dyDescent="0.3">
      <c r="A13" s="167">
        <v>2016</v>
      </c>
      <c r="B13" s="189">
        <v>21.963540522732266</v>
      </c>
      <c r="DX13" s="129"/>
    </row>
    <row r="15" spans="1:128" x14ac:dyDescent="0.25">
      <c r="A15" s="23" t="s">
        <v>49</v>
      </c>
    </row>
    <row r="16" spans="1:128" x14ac:dyDescent="0.25">
      <c r="A16" s="23" t="s">
        <v>153</v>
      </c>
    </row>
    <row r="18" spans="1:1" x14ac:dyDescent="0.25">
      <c r="A18" s="203" t="s">
        <v>180</v>
      </c>
    </row>
  </sheetData>
  <hyperlinks>
    <hyperlink ref="A18" location="Consolidado!A1" display="Volver Consolidado"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Z20"/>
  <sheetViews>
    <sheetView zoomScale="120" zoomScaleNormal="120" workbookViewId="0">
      <selection activeCell="A21" sqref="A21"/>
    </sheetView>
  </sheetViews>
  <sheetFormatPr baseColWidth="10" defaultRowHeight="15" x14ac:dyDescent="0.25"/>
  <cols>
    <col min="1" max="1" width="11.42578125" style="131"/>
    <col min="2" max="2" width="18.140625" style="131" bestFit="1" customWidth="1"/>
    <col min="3" max="3" width="13.140625" style="131" customWidth="1"/>
    <col min="4" max="4" width="14.42578125" style="131" customWidth="1"/>
    <col min="5" max="129" width="11.42578125" style="131"/>
    <col min="130" max="16384" width="11.42578125" style="129"/>
  </cols>
  <sheetData>
    <row r="1" spans="1:130" x14ac:dyDescent="0.25">
      <c r="A1" s="130" t="s">
        <v>157</v>
      </c>
    </row>
    <row r="2" spans="1:130" s="131" customFormat="1" x14ac:dyDescent="0.25">
      <c r="A2" s="165" t="s">
        <v>158</v>
      </c>
      <c r="DZ2" s="129"/>
    </row>
    <row r="3" spans="1:130" s="131" customFormat="1" x14ac:dyDescent="0.25">
      <c r="A3" s="165" t="s">
        <v>190</v>
      </c>
      <c r="DZ3" s="129"/>
    </row>
    <row r="4" spans="1:130" s="131" customFormat="1" ht="15.75" thickBot="1" x14ac:dyDescent="0.3">
      <c r="A4" s="180"/>
      <c r="DZ4" s="129"/>
    </row>
    <row r="5" spans="1:130" s="131" customFormat="1" ht="60" x14ac:dyDescent="0.25">
      <c r="A5" s="187" t="s">
        <v>71</v>
      </c>
      <c r="B5" s="172" t="s">
        <v>159</v>
      </c>
      <c r="C5" s="181" t="s">
        <v>160</v>
      </c>
      <c r="D5" s="183" t="s">
        <v>181</v>
      </c>
      <c r="DZ5" s="129"/>
    </row>
    <row r="6" spans="1:130" s="131" customFormat="1" x14ac:dyDescent="0.25">
      <c r="A6" s="188">
        <v>2010</v>
      </c>
      <c r="B6" s="140">
        <v>5424</v>
      </c>
      <c r="C6" s="137">
        <v>5433</v>
      </c>
      <c r="D6" s="185">
        <f>(B6/C6)*100</f>
        <v>99.834345665378237</v>
      </c>
      <c r="DZ6" s="129"/>
    </row>
    <row r="7" spans="1:130" s="131" customFormat="1" x14ac:dyDescent="0.25">
      <c r="A7" s="188">
        <v>2011</v>
      </c>
      <c r="B7" s="140">
        <v>5168</v>
      </c>
      <c r="C7" s="137">
        <v>5176</v>
      </c>
      <c r="D7" s="185">
        <f>(B7/C7)*100</f>
        <v>99.84544049459042</v>
      </c>
      <c r="DZ7" s="129"/>
    </row>
    <row r="8" spans="1:130" s="131" customFormat="1" x14ac:dyDescent="0.25">
      <c r="A8" s="188">
        <v>2012</v>
      </c>
      <c r="B8" s="140">
        <v>5113</v>
      </c>
      <c r="C8" s="137">
        <v>5124</v>
      </c>
      <c r="D8" s="185">
        <f t="shared" ref="D8:D12" si="0">(B8/C8)*100</f>
        <v>99.785323965651841</v>
      </c>
      <c r="DZ8" s="129"/>
    </row>
    <row r="9" spans="1:130" s="131" customFormat="1" x14ac:dyDescent="0.25">
      <c r="A9" s="188">
        <v>2013</v>
      </c>
      <c r="B9" s="140">
        <v>4799</v>
      </c>
      <c r="C9" s="137">
        <v>4814</v>
      </c>
      <c r="D9" s="185">
        <f t="shared" si="0"/>
        <v>99.688408807644365</v>
      </c>
      <c r="DZ9" s="129"/>
    </row>
    <row r="10" spans="1:130" s="131" customFormat="1" x14ac:dyDescent="0.25">
      <c r="A10" s="136">
        <v>2014</v>
      </c>
      <c r="B10" s="140">
        <v>5045</v>
      </c>
      <c r="C10" s="137">
        <v>5063</v>
      </c>
      <c r="D10" s="185">
        <f t="shared" si="0"/>
        <v>99.644479557574556</v>
      </c>
      <c r="DZ10" s="129"/>
    </row>
    <row r="11" spans="1:130" s="131" customFormat="1" x14ac:dyDescent="0.25">
      <c r="A11" s="136">
        <v>2015</v>
      </c>
      <c r="B11" s="140">
        <v>4651</v>
      </c>
      <c r="C11" s="137">
        <v>4664</v>
      </c>
      <c r="D11" s="185">
        <f t="shared" si="0"/>
        <v>99.721269296740999</v>
      </c>
      <c r="DZ11" s="129"/>
    </row>
    <row r="12" spans="1:130" s="131" customFormat="1" x14ac:dyDescent="0.25">
      <c r="A12" s="136">
        <v>2016</v>
      </c>
      <c r="B12" s="140">
        <v>4520</v>
      </c>
      <c r="C12" s="137">
        <v>4532</v>
      </c>
      <c r="D12" s="185">
        <f t="shared" si="0"/>
        <v>99.735216240070613</v>
      </c>
      <c r="DZ12" s="129"/>
    </row>
    <row r="13" spans="1:130" s="131" customFormat="1" ht="15.75" thickBot="1" x14ac:dyDescent="0.3">
      <c r="A13" s="136">
        <v>2017</v>
      </c>
      <c r="B13" s="140">
        <v>4255</v>
      </c>
      <c r="C13" s="137">
        <v>4268</v>
      </c>
      <c r="D13" s="189">
        <f>(B13/C13)*100</f>
        <v>99.695407685098402</v>
      </c>
      <c r="DZ13" s="129"/>
    </row>
    <row r="14" spans="1:130" s="131" customFormat="1" x14ac:dyDescent="0.25">
      <c r="A14" s="143"/>
      <c r="B14" s="170"/>
      <c r="DZ14" s="129"/>
    </row>
    <row r="15" spans="1:130" s="131" customFormat="1" ht="15" customHeight="1" x14ac:dyDescent="0.25">
      <c r="A15" s="23" t="s">
        <v>224</v>
      </c>
      <c r="B15" s="231"/>
      <c r="C15" s="231"/>
      <c r="D15" s="231"/>
      <c r="E15" s="231"/>
      <c r="F15" s="231"/>
      <c r="G15" s="231"/>
      <c r="H15" s="231"/>
      <c r="I15" s="231"/>
      <c r="J15" s="231"/>
      <c r="K15" s="231"/>
      <c r="DZ15" s="129"/>
    </row>
    <row r="16" spans="1:130" s="131" customFormat="1" ht="15" customHeight="1" x14ac:dyDescent="0.25">
      <c r="A16" s="23" t="s">
        <v>225</v>
      </c>
      <c r="B16" s="220"/>
      <c r="C16" s="220"/>
      <c r="D16" s="220"/>
      <c r="E16" s="220"/>
      <c r="F16" s="220"/>
      <c r="G16" s="220"/>
      <c r="H16" s="220"/>
      <c r="I16" s="220"/>
      <c r="J16" s="220"/>
      <c r="K16" s="220"/>
      <c r="DZ16" s="129"/>
    </row>
    <row r="17" spans="1:11" ht="15" customHeight="1" x14ac:dyDescent="0.25">
      <c r="A17" s="23" t="s">
        <v>76</v>
      </c>
      <c r="B17" s="229"/>
      <c r="C17" s="229"/>
      <c r="D17" s="229"/>
      <c r="E17" s="229"/>
      <c r="F17" s="229"/>
      <c r="G17" s="229"/>
      <c r="H17" s="229"/>
      <c r="I17" s="229"/>
      <c r="J17" s="229"/>
      <c r="K17" s="229"/>
    </row>
    <row r="18" spans="1:11" ht="15" customHeight="1" x14ac:dyDescent="0.25">
      <c r="A18" s="23" t="s">
        <v>77</v>
      </c>
      <c r="B18" s="231"/>
      <c r="C18" s="231"/>
      <c r="D18" s="231"/>
      <c r="E18" s="231"/>
      <c r="F18" s="231"/>
      <c r="G18" s="231"/>
      <c r="H18" s="231"/>
      <c r="I18" s="231"/>
      <c r="J18" s="231"/>
      <c r="K18" s="231"/>
    </row>
    <row r="19" spans="1:11" x14ac:dyDescent="0.25">
      <c r="A19" s="230"/>
    </row>
    <row r="20" spans="1:11" x14ac:dyDescent="0.25">
      <c r="A20" s="203" t="s">
        <v>180</v>
      </c>
    </row>
  </sheetData>
  <hyperlinks>
    <hyperlink ref="A20" location="Consolidado!A1" display="Volver Consolidado" xr:uid="{00000000-0004-0000-0600-000000000000}"/>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Z19"/>
  <sheetViews>
    <sheetView zoomScale="120" zoomScaleNormal="120" workbookViewId="0">
      <selection activeCell="A20" sqref="A20"/>
    </sheetView>
  </sheetViews>
  <sheetFormatPr baseColWidth="10" defaultRowHeight="15" x14ac:dyDescent="0.25"/>
  <cols>
    <col min="1" max="1" width="11.42578125" style="131"/>
    <col min="2" max="2" width="18.140625" style="131" bestFit="1" customWidth="1"/>
    <col min="3" max="3" width="13.140625" style="131" customWidth="1"/>
    <col min="4" max="4" width="14.42578125" style="131" customWidth="1"/>
    <col min="5" max="129" width="11.42578125" style="131"/>
    <col min="130" max="16384" width="11.42578125" style="129"/>
  </cols>
  <sheetData>
    <row r="1" spans="1:130" x14ac:dyDescent="0.25">
      <c r="A1" s="130" t="s">
        <v>154</v>
      </c>
    </row>
    <row r="2" spans="1:130" s="131" customFormat="1" x14ac:dyDescent="0.25">
      <c r="A2" s="165" t="s">
        <v>155</v>
      </c>
      <c r="DZ2" s="129"/>
    </row>
    <row r="3" spans="1:130" s="131" customFormat="1" ht="15.75" thickBot="1" x14ac:dyDescent="0.3">
      <c r="A3" s="180"/>
      <c r="DZ3" s="129"/>
    </row>
    <row r="4" spans="1:130" s="131" customFormat="1" ht="60" x14ac:dyDescent="0.25">
      <c r="A4" s="187" t="s">
        <v>71</v>
      </c>
      <c r="B4" s="172" t="s">
        <v>162</v>
      </c>
      <c r="C4" s="181" t="s">
        <v>161</v>
      </c>
      <c r="D4" s="183" t="s">
        <v>156</v>
      </c>
      <c r="DZ4" s="129"/>
    </row>
    <row r="5" spans="1:130" s="131" customFormat="1" x14ac:dyDescent="0.25">
      <c r="A5" s="188">
        <v>2010</v>
      </c>
      <c r="B5" s="140">
        <v>43</v>
      </c>
      <c r="C5" s="137">
        <v>26428</v>
      </c>
      <c r="D5" s="185">
        <f>(B5/C5)*1000</f>
        <v>1.6270622067504161</v>
      </c>
      <c r="DZ5" s="129"/>
    </row>
    <row r="6" spans="1:130" s="131" customFormat="1" x14ac:dyDescent="0.25">
      <c r="A6" s="188">
        <v>2011</v>
      </c>
      <c r="B6" s="140">
        <v>53</v>
      </c>
      <c r="C6" s="137">
        <v>26684</v>
      </c>
      <c r="D6" s="185">
        <f t="shared" ref="D6:D12" si="0">(B6/C6)*1000</f>
        <v>1.9862089641732874</v>
      </c>
      <c r="DZ6" s="129"/>
    </row>
    <row r="7" spans="1:130" s="131" customFormat="1" x14ac:dyDescent="0.25">
      <c r="A7" s="188">
        <v>2012</v>
      </c>
      <c r="B7" s="140">
        <v>45</v>
      </c>
      <c r="C7" s="137">
        <v>26755</v>
      </c>
      <c r="D7" s="185">
        <f t="shared" si="0"/>
        <v>1.6819286114744907</v>
      </c>
      <c r="DZ7" s="129"/>
    </row>
    <row r="8" spans="1:130" s="131" customFormat="1" x14ac:dyDescent="0.25">
      <c r="A8" s="188">
        <v>2013</v>
      </c>
      <c r="B8" s="140">
        <v>48</v>
      </c>
      <c r="C8" s="137">
        <v>26556</v>
      </c>
      <c r="D8" s="185">
        <f t="shared" si="0"/>
        <v>1.8075011296882062</v>
      </c>
      <c r="DZ8" s="129"/>
    </row>
    <row r="9" spans="1:130" s="131" customFormat="1" x14ac:dyDescent="0.25">
      <c r="A9" s="136">
        <v>2014</v>
      </c>
      <c r="B9" s="140">
        <v>48</v>
      </c>
      <c r="C9" s="137">
        <v>26208</v>
      </c>
      <c r="D9" s="185">
        <f t="shared" si="0"/>
        <v>1.8315018315018314</v>
      </c>
      <c r="DZ9" s="129"/>
    </row>
    <row r="10" spans="1:130" s="131" customFormat="1" x14ac:dyDescent="0.25">
      <c r="A10" s="136">
        <v>2015</v>
      </c>
      <c r="B10" s="140">
        <v>47</v>
      </c>
      <c r="C10" s="137">
        <v>25531</v>
      </c>
      <c r="D10" s="185">
        <f t="shared" si="0"/>
        <v>1.8408992988915436</v>
      </c>
      <c r="DZ10" s="129"/>
    </row>
    <row r="11" spans="1:130" s="131" customFormat="1" x14ac:dyDescent="0.25">
      <c r="A11" s="136">
        <v>2016</v>
      </c>
      <c r="B11" s="140">
        <v>41</v>
      </c>
      <c r="C11" s="137">
        <v>25028</v>
      </c>
      <c r="D11" s="185">
        <f t="shared" si="0"/>
        <v>1.6381652549144958</v>
      </c>
      <c r="DZ11" s="129"/>
    </row>
    <row r="12" spans="1:130" s="131" customFormat="1" ht="15.75" thickBot="1" x14ac:dyDescent="0.3">
      <c r="A12" s="136">
        <v>2017</v>
      </c>
      <c r="B12" s="140">
        <v>39</v>
      </c>
      <c r="C12" s="137">
        <v>24410</v>
      </c>
      <c r="D12" s="189">
        <f t="shared" si="0"/>
        <v>1.5977058582548136</v>
      </c>
      <c r="DZ12" s="129"/>
    </row>
    <row r="13" spans="1:130" s="131" customFormat="1" x14ac:dyDescent="0.25">
      <c r="A13" s="143"/>
      <c r="B13" s="170"/>
      <c r="DZ13" s="129"/>
    </row>
    <row r="14" spans="1:130" s="131" customFormat="1" x14ac:dyDescent="0.25">
      <c r="A14" s="23" t="s">
        <v>49</v>
      </c>
      <c r="DZ14" s="129"/>
    </row>
    <row r="15" spans="1:130" s="131" customFormat="1" x14ac:dyDescent="0.25">
      <c r="A15" s="23" t="s">
        <v>152</v>
      </c>
      <c r="DZ15" s="129"/>
    </row>
    <row r="16" spans="1:130" x14ac:dyDescent="0.25">
      <c r="A16" s="23" t="s">
        <v>153</v>
      </c>
    </row>
    <row r="17" spans="1:1" x14ac:dyDescent="0.25">
      <c r="A17" s="23" t="s">
        <v>220</v>
      </c>
    </row>
    <row r="19" spans="1:1" x14ac:dyDescent="0.25">
      <c r="A19" s="203" t="s">
        <v>180</v>
      </c>
    </row>
  </sheetData>
  <hyperlinks>
    <hyperlink ref="A19" location="Consolidado!A1" display="Volver Consolidado"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Z18"/>
  <sheetViews>
    <sheetView zoomScale="120" zoomScaleNormal="120" workbookViewId="0">
      <selection activeCell="A19" sqref="A19"/>
    </sheetView>
  </sheetViews>
  <sheetFormatPr baseColWidth="10" defaultRowHeight="15" x14ac:dyDescent="0.25"/>
  <cols>
    <col min="1" max="1" width="11.42578125" style="131"/>
    <col min="2" max="2" width="18.140625" style="131" bestFit="1" customWidth="1"/>
    <col min="3" max="3" width="13.140625" style="131" customWidth="1"/>
    <col min="4" max="4" width="14.42578125" style="131" customWidth="1"/>
    <col min="5" max="129" width="11.42578125" style="131"/>
    <col min="130" max="16384" width="11.42578125" style="129"/>
  </cols>
  <sheetData>
    <row r="1" spans="1:130" x14ac:dyDescent="0.25">
      <c r="A1" s="130" t="s">
        <v>148</v>
      </c>
    </row>
    <row r="2" spans="1:130" s="131" customFormat="1" x14ac:dyDescent="0.25">
      <c r="A2" s="165" t="s">
        <v>151</v>
      </c>
      <c r="DZ2" s="129"/>
    </row>
    <row r="3" spans="1:130" s="131" customFormat="1" ht="15.75" thickBot="1" x14ac:dyDescent="0.3">
      <c r="A3" s="180"/>
      <c r="DZ3" s="129"/>
    </row>
    <row r="4" spans="1:130" s="131" customFormat="1" ht="45" x14ac:dyDescent="0.25">
      <c r="A4" s="187" t="s">
        <v>71</v>
      </c>
      <c r="B4" s="172" t="s">
        <v>149</v>
      </c>
      <c r="C4" s="181" t="s">
        <v>160</v>
      </c>
      <c r="D4" s="183" t="s">
        <v>150</v>
      </c>
      <c r="DZ4" s="129"/>
    </row>
    <row r="5" spans="1:130" s="131" customFormat="1" x14ac:dyDescent="0.25">
      <c r="A5" s="188">
        <v>2010</v>
      </c>
      <c r="B5" s="140">
        <v>19</v>
      </c>
      <c r="C5" s="137">
        <v>5433</v>
      </c>
      <c r="D5" s="185">
        <f>(B5/C5)*1000</f>
        <v>3.4971470642370694</v>
      </c>
      <c r="DZ5" s="129"/>
    </row>
    <row r="6" spans="1:130" s="131" customFormat="1" x14ac:dyDescent="0.25">
      <c r="A6" s="188">
        <v>2011</v>
      </c>
      <c r="B6" s="140">
        <v>32</v>
      </c>
      <c r="C6" s="137">
        <v>5176</v>
      </c>
      <c r="D6" s="185">
        <f t="shared" ref="D6:D12" si="0">(B6/C6)*1000</f>
        <v>6.182380216383307</v>
      </c>
      <c r="DZ6" s="129"/>
    </row>
    <row r="7" spans="1:130" s="131" customFormat="1" x14ac:dyDescent="0.25">
      <c r="A7" s="188">
        <v>2012</v>
      </c>
      <c r="B7" s="140">
        <v>28</v>
      </c>
      <c r="C7" s="137">
        <v>5124</v>
      </c>
      <c r="D7" s="185">
        <f t="shared" si="0"/>
        <v>5.4644808743169397</v>
      </c>
      <c r="DZ7" s="129"/>
    </row>
    <row r="8" spans="1:130" s="131" customFormat="1" x14ac:dyDescent="0.25">
      <c r="A8" s="188">
        <v>2013</v>
      </c>
      <c r="B8" s="140">
        <v>26</v>
      </c>
      <c r="C8" s="137">
        <v>4814</v>
      </c>
      <c r="D8" s="185">
        <f t="shared" si="0"/>
        <v>5.4009140008309098</v>
      </c>
      <c r="DZ8" s="129"/>
    </row>
    <row r="9" spans="1:130" s="131" customFormat="1" x14ac:dyDescent="0.25">
      <c r="A9" s="136">
        <v>2014</v>
      </c>
      <c r="B9" s="140">
        <v>25</v>
      </c>
      <c r="C9" s="137">
        <v>5063</v>
      </c>
      <c r="D9" s="185">
        <f t="shared" si="0"/>
        <v>4.937783922575548</v>
      </c>
      <c r="DZ9" s="129"/>
    </row>
    <row r="10" spans="1:130" s="131" customFormat="1" x14ac:dyDescent="0.25">
      <c r="A10" s="136">
        <v>2015</v>
      </c>
      <c r="B10" s="140">
        <v>33</v>
      </c>
      <c r="C10" s="137">
        <v>4664</v>
      </c>
      <c r="D10" s="185">
        <f t="shared" si="0"/>
        <v>7.0754716981132075</v>
      </c>
      <c r="DZ10" s="129"/>
    </row>
    <row r="11" spans="1:130" s="131" customFormat="1" x14ac:dyDescent="0.25">
      <c r="A11" s="136">
        <v>2016</v>
      </c>
      <c r="B11" s="140">
        <v>32</v>
      </c>
      <c r="C11" s="137">
        <v>4532</v>
      </c>
      <c r="D11" s="185">
        <f t="shared" si="0"/>
        <v>7.0609002647837604</v>
      </c>
      <c r="DZ11" s="129"/>
    </row>
    <row r="12" spans="1:130" s="131" customFormat="1" ht="15.75" thickBot="1" x14ac:dyDescent="0.3">
      <c r="A12" s="136">
        <v>2017</v>
      </c>
      <c r="B12" s="140">
        <v>26</v>
      </c>
      <c r="C12" s="137">
        <v>4268</v>
      </c>
      <c r="D12" s="189">
        <f t="shared" si="0"/>
        <v>6.0918462980318653</v>
      </c>
      <c r="DZ12" s="129"/>
    </row>
    <row r="13" spans="1:130" s="131" customFormat="1" x14ac:dyDescent="0.25">
      <c r="A13" s="143"/>
      <c r="B13" s="170"/>
      <c r="DZ13" s="129"/>
    </row>
    <row r="14" spans="1:130" s="131" customFormat="1" x14ac:dyDescent="0.25">
      <c r="A14" s="23" t="s">
        <v>49</v>
      </c>
      <c r="DZ14" s="129"/>
    </row>
    <row r="15" spans="1:130" s="131" customFormat="1" x14ac:dyDescent="0.25">
      <c r="A15" s="23" t="s">
        <v>152</v>
      </c>
      <c r="DZ15" s="129"/>
    </row>
    <row r="16" spans="1:130" x14ac:dyDescent="0.25">
      <c r="A16" s="23" t="s">
        <v>153</v>
      </c>
    </row>
    <row r="18" spans="1:1" x14ac:dyDescent="0.25">
      <c r="A18" s="203" t="s">
        <v>180</v>
      </c>
    </row>
  </sheetData>
  <hyperlinks>
    <hyperlink ref="A18" location="Consolidado!A1" display="Volver Consolidado" xr:uid="{00000000-0004-0000-08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30</vt:i4>
      </vt:variant>
    </vt:vector>
  </HeadingPairs>
  <TitlesOfParts>
    <vt:vector size="30" baseType="lpstr">
      <vt:lpstr>Consolidado</vt:lpstr>
      <vt:lpstr>1.1.1</vt:lpstr>
      <vt:lpstr>1.2.1</vt:lpstr>
      <vt:lpstr>1.4.1</vt:lpstr>
      <vt:lpstr>1.4.2</vt:lpstr>
      <vt:lpstr>3.1.1</vt:lpstr>
      <vt:lpstr>3.1.2</vt:lpstr>
      <vt:lpstr>3.2.1</vt:lpstr>
      <vt:lpstr>3.2.2</vt:lpstr>
      <vt:lpstr>3.6.1</vt:lpstr>
      <vt:lpstr>3.7.2</vt:lpstr>
      <vt:lpstr>3.8.2.c1</vt:lpstr>
      <vt:lpstr>5.4.1</vt:lpstr>
      <vt:lpstr>5.5.2</vt:lpstr>
      <vt:lpstr>5.6.2 c1</vt:lpstr>
      <vt:lpstr>5.6.2 c2</vt:lpstr>
      <vt:lpstr>5.6.2 c3</vt:lpstr>
      <vt:lpstr>5.6.2 c4</vt:lpstr>
      <vt:lpstr>8.1.1</vt:lpstr>
      <vt:lpstr>8.2.1</vt:lpstr>
      <vt:lpstr>8.5.1</vt:lpstr>
      <vt:lpstr>8.5.2</vt:lpstr>
      <vt:lpstr>9.2.1</vt:lpstr>
      <vt:lpstr>9.2.2</vt:lpstr>
      <vt:lpstr>10.2.1</vt:lpstr>
      <vt:lpstr>11.1.1</vt:lpstr>
      <vt:lpstr>11.2.1</vt:lpstr>
      <vt:lpstr>11.6.2</vt:lpstr>
      <vt:lpstr>15.1.1</vt:lpstr>
      <vt:lpstr>16.3.1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Osvaldo del la Rosa Lagos</dc:creator>
  <cp:lastModifiedBy>Rodrigo Osvaldo del la Rosa Lagos</cp:lastModifiedBy>
  <dcterms:created xsi:type="dcterms:W3CDTF">2020-03-11T19:57:32Z</dcterms:created>
  <dcterms:modified xsi:type="dcterms:W3CDTF">2020-07-20T19:23:15Z</dcterms:modified>
</cp:coreProperties>
</file>